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4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5.bin" ContentType="application/vnd.ms-office.activeX"/>
  <Override PartName="/xl/activeX/activeX4.bin" ContentType="application/vnd.ms-office.activeX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.sharepoint.com/Departments/Finance/Private Documents/Client Financial Docs/OWASP/Events/2020/"/>
    </mc:Choice>
  </mc:AlternateContent>
  <xr:revisionPtr revIDLastSave="8" documentId="8_{FBC5569D-23D9-4281-A53D-E820F549043E}" xr6:coauthVersionLast="45" xr6:coauthVersionMax="45" xr10:uidLastSave="{52C8CC02-F413-4D22-84B5-89945AD35D4B}"/>
  <bookViews>
    <workbookView xWindow="-120" yWindow="-120" windowWidth="24240" windowHeight="13140" firstSheet="1" activeTab="1" xr2:uid="{3CB22AA8-956F-45C6-AB06-B87EDCA64ADF}"/>
  </bookViews>
  <sheets>
    <sheet name="QuickBooks Desktop Export Tips" sheetId="2" r:id="rId1"/>
    <sheet name="APSEC US SF 2020 Detailed P&amp;L" sheetId="3" r:id="rId2"/>
    <sheet name="APSEC US SF 2020 Def Rev" sheetId="1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'APSEC US SF 2020 Detailed P&amp;L'!$A:$G,'APSEC US SF 2020 Detailed P&amp;L'!$1:$1</definedName>
    <definedName name="QB_COLUMN_1" localSheetId="2" hidden="1">'APSEC US SF 2020 Detailed P&amp;L'!$H$1</definedName>
    <definedName name="QB_COLUMN_126" localSheetId="2" hidden="1">'APSEC US SF 2020 Detailed P&amp;L'!$L$1</definedName>
    <definedName name="QB_COLUMN_17" localSheetId="2" hidden="1">'APSEC US SF 2020 Detailed P&amp;L'!$O$1</definedName>
    <definedName name="QB_COLUMN_19" localSheetId="2" hidden="1">'APSEC US SF 2020 Detailed P&amp;L'!$P$1</definedName>
    <definedName name="QB_COLUMN_20" localSheetId="2" hidden="1">'APSEC US SF 2020 Detailed P&amp;L'!$Q$1</definedName>
    <definedName name="QB_COLUMN_28" localSheetId="2" hidden="1">'APSEC US SF 2020 Detailed P&amp;L'!$R$1</definedName>
    <definedName name="QB_COLUMN_29" localSheetId="2" hidden="1">'APSEC US SF 2020 Detailed P&amp;L'!$S$1</definedName>
    <definedName name="QB_COLUMN_3" localSheetId="2" hidden="1">'APSEC US SF 2020 Detailed P&amp;L'!$I$1</definedName>
    <definedName name="QB_COLUMN_31" localSheetId="2" hidden="1">'APSEC US SF 2020 Detailed P&amp;L'!$T$1</definedName>
    <definedName name="QB_COLUMN_4" localSheetId="2" hidden="1">'APSEC US SF 2020 Detailed P&amp;L'!$J$1</definedName>
    <definedName name="QB_COLUMN_5" localSheetId="2" hidden="1">'APSEC US SF 2020 Detailed P&amp;L'!$K$1</definedName>
    <definedName name="QB_COLUMN_7" localSheetId="2" hidden="1">'APSEC US SF 2020 Detailed P&amp;L'!$M$1</definedName>
    <definedName name="QB_COLUMN_8" localSheetId="2" hidden="1">'APSEC US SF 2020 Detailed P&amp;L'!$N$1</definedName>
    <definedName name="QB_DATA_0" localSheetId="2" hidden="1">'APSEC US SF 2020 Detailed P&amp;L'!$6:$6,'APSEC US SF 2020 Detailed P&amp;L'!$9:$9,'APSEC US SF 2020 Detailed P&amp;L'!$12:$12,'APSEC US SF 2020 Detailed P&amp;L'!$21:$21,'APSEC US SF 2020 Detailed P&amp;L'!$22:$22,'APSEC US SF 2020 Detailed P&amp;L'!$23:$23,'APSEC US SF 2020 Detailed P&amp;L'!$24:$24,'APSEC US SF 2020 Detailed P&amp;L'!$29:$29,'APSEC US SF 2020 Detailed P&amp;L'!$30:$30,'APSEC US SF 2020 Detailed P&amp;L'!$31:$31,'APSEC US SF 2020 Detailed P&amp;L'!$32:$32,'APSEC US SF 2020 Detailed P&amp;L'!$33:$33</definedName>
    <definedName name="QB_FORMULA_0" localSheetId="2" hidden="1">'APSEC US SF 2020 Detailed P&amp;L'!$R$7,'APSEC US SF 2020 Detailed P&amp;L'!$S$7,'APSEC US SF 2020 Detailed P&amp;L'!$T$7,'APSEC US SF 2020 Detailed P&amp;L'!$R$10,'APSEC US SF 2020 Detailed P&amp;L'!$S$10,'APSEC US SF 2020 Detailed P&amp;L'!$T$10,'APSEC US SF 2020 Detailed P&amp;L'!$R$13,'APSEC US SF 2020 Detailed P&amp;L'!$S$13,'APSEC US SF 2020 Detailed P&amp;L'!$T$13,'APSEC US SF 2020 Detailed P&amp;L'!$R$14,'APSEC US SF 2020 Detailed P&amp;L'!$S$14,'APSEC US SF 2020 Detailed P&amp;L'!$T$14,'APSEC US SF 2020 Detailed P&amp;L'!$R$15,'APSEC US SF 2020 Detailed P&amp;L'!$S$15,'APSEC US SF 2020 Detailed P&amp;L'!$T$15,'APSEC US SF 2020 Detailed P&amp;L'!$R$16</definedName>
    <definedName name="QB_FORMULA_1" localSheetId="2" hidden="1">'APSEC US SF 2020 Detailed P&amp;L'!$S$16,'APSEC US SF 2020 Detailed P&amp;L'!$T$16,'APSEC US SF 2020 Detailed P&amp;L'!$R$25,'APSEC US SF 2020 Detailed P&amp;L'!$S$25,'APSEC US SF 2020 Detailed P&amp;L'!$T$25,'APSEC US SF 2020 Detailed P&amp;L'!$R$26,'APSEC US SF 2020 Detailed P&amp;L'!$S$26,'APSEC US SF 2020 Detailed P&amp;L'!$T$26,'APSEC US SF 2020 Detailed P&amp;L'!$R$27,'APSEC US SF 2020 Detailed P&amp;L'!$S$27,'APSEC US SF 2020 Detailed P&amp;L'!$T$27,'APSEC US SF 2020 Detailed P&amp;L'!$R$34,'APSEC US SF 2020 Detailed P&amp;L'!$S$34,'APSEC US SF 2020 Detailed P&amp;L'!$T$34,'APSEC US SF 2020 Detailed P&amp;L'!$R$35,'APSEC US SF 2020 Detailed P&amp;L'!$S$35</definedName>
    <definedName name="QB_FORMULA_2" localSheetId="2" hidden="1">'APSEC US SF 2020 Detailed P&amp;L'!$T$35,'APSEC US SF 2020 Detailed P&amp;L'!$R$36,'APSEC US SF 2020 Detailed P&amp;L'!$S$36,'APSEC US SF 2020 Detailed P&amp;L'!$T$36,'APSEC US SF 2020 Detailed P&amp;L'!$R$37,'APSEC US SF 2020 Detailed P&amp;L'!$S$37,'APSEC US SF 2020 Detailed P&amp;L'!$T$37</definedName>
    <definedName name="QB_ROW_1092040" localSheetId="2" hidden="1">'APSEC US SF 2020 Detailed P&amp;L'!$E$4</definedName>
    <definedName name="QB_ROW_1092340" localSheetId="2" hidden="1">'APSEC US SF 2020 Detailed P&amp;L'!$E$14</definedName>
    <definedName name="QB_ROW_1093050" localSheetId="2" hidden="1">'APSEC US SF 2020 Detailed P&amp;L'!$F$11</definedName>
    <definedName name="QB_ROW_1093350" localSheetId="2" hidden="1">'APSEC US SF 2020 Detailed P&amp;L'!$F$13</definedName>
    <definedName name="QB_ROW_1095050" localSheetId="2" hidden="1">'APSEC US SF 2020 Detailed P&amp;L'!$F$8</definedName>
    <definedName name="QB_ROW_1095350" localSheetId="2" hidden="1">'APSEC US SF 2020 Detailed P&amp;L'!$F$10</definedName>
    <definedName name="QB_ROW_1107040" localSheetId="2" hidden="1">'APSEC US SF 2020 Detailed P&amp;L'!$E$18</definedName>
    <definedName name="QB_ROW_1107340" localSheetId="2" hidden="1">'APSEC US SF 2020 Detailed P&amp;L'!$E$27</definedName>
    <definedName name="QB_ROW_1226050" localSheetId="2" hidden="1">'APSEC US SF 2020 Detailed P&amp;L'!$F$5</definedName>
    <definedName name="QB_ROW_1226350" localSheetId="2" hidden="1">'APSEC US SF 2020 Detailed P&amp;L'!$F$7</definedName>
    <definedName name="QB_ROW_18301" localSheetId="2" hidden="1">'APSEC US SF 2020 Detailed P&amp;L'!$A$37</definedName>
    <definedName name="QB_ROW_19011" localSheetId="2" hidden="1">'APSEC US SF 2020 Detailed P&amp;L'!$B$2</definedName>
    <definedName name="QB_ROW_19311" localSheetId="2" hidden="1">'APSEC US SF 2020 Detailed P&amp;L'!$B$36</definedName>
    <definedName name="QB_ROW_20031" localSheetId="2" hidden="1">'APSEC US SF 2020 Detailed P&amp;L'!$D$3</definedName>
    <definedName name="QB_ROW_20331" localSheetId="2" hidden="1">'APSEC US SF 2020 Detailed P&amp;L'!$D$15</definedName>
    <definedName name="QB_ROW_21031" localSheetId="2" hidden="1">'APSEC US SF 2020 Detailed P&amp;L'!$D$17</definedName>
    <definedName name="QB_ROW_21331" localSheetId="2" hidden="1">'APSEC US SF 2020 Detailed P&amp;L'!$D$35</definedName>
    <definedName name="QB_ROW_30050" localSheetId="2" hidden="1">'APSEC US SF 2020 Detailed P&amp;L'!$F$19</definedName>
    <definedName name="QB_ROW_30350" localSheetId="2" hidden="1">'APSEC US SF 2020 Detailed P&amp;L'!$F$26</definedName>
    <definedName name="QB_ROW_69040" localSheetId="2" hidden="1">'APSEC US SF 2020 Detailed P&amp;L'!$E$28</definedName>
    <definedName name="QB_ROW_69340" localSheetId="2" hidden="1">'APSEC US SF 2020 Detailed P&amp;L'!$E$34</definedName>
    <definedName name="QB_ROW_783060" localSheetId="2" hidden="1">'APSEC US SF 2020 Detailed P&amp;L'!$G$20</definedName>
    <definedName name="QB_ROW_783360" localSheetId="2" hidden="1">'APSEC US SF 2020 Detailed P&amp;L'!$G$25</definedName>
    <definedName name="QB_ROW_86321" localSheetId="2" hidden="1">'APSEC US SF 2020 Detailed P&amp;L'!$C$16</definedName>
    <definedName name="QBCANSUPPORTUPDATE" localSheetId="2">TRUE</definedName>
    <definedName name="QBCOMPANYFILENAME" localSheetId="2">"R:\Qbooksw\OWASP\OWASP.QBW"</definedName>
    <definedName name="QBENDDATE" localSheetId="2">20201031</definedName>
    <definedName name="QBHEADERSONSCREEN" localSheetId="2">FALSE</definedName>
    <definedName name="QBMETADATASIZE" localSheetId="2">7582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FALSE</definedName>
    <definedName name="QBREPORTCOLAXIS" localSheetId="2">0</definedName>
    <definedName name="QBREPORTCOMPANYID" localSheetId="2">"8a396b84ab5c4c1e856f2a0e3bf98276"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11</definedName>
    <definedName name="QBREPORTSUBCOLAXIS" localSheetId="2">0</definedName>
    <definedName name="QBREPORTTYPE" localSheetId="2">4</definedName>
    <definedName name="QBROWHEADERS" localSheetId="2">7</definedName>
    <definedName name="QBSTARTDATE" localSheetId="2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K58" i="1"/>
  <c r="K59" i="1"/>
  <c r="K60" i="1" s="1"/>
  <c r="R7" i="3"/>
  <c r="S7" i="3"/>
  <c r="T7" i="3"/>
  <c r="T14" i="3" s="1"/>
  <c r="T15" i="3" s="1"/>
  <c r="T16" i="3" s="1"/>
  <c r="T36" i="3" s="1"/>
  <c r="T37" i="3" s="1"/>
  <c r="R10" i="3"/>
  <c r="R14" i="3" s="1"/>
  <c r="R15" i="3" s="1"/>
  <c r="R16" i="3" s="1"/>
  <c r="S10" i="3"/>
  <c r="T10" i="3"/>
  <c r="R13" i="3"/>
  <c r="S13" i="3"/>
  <c r="T13" i="3"/>
  <c r="S14" i="3"/>
  <c r="S15" i="3" s="1"/>
  <c r="S16" i="3" s="1"/>
  <c r="R25" i="3"/>
  <c r="R26" i="3" s="1"/>
  <c r="R27" i="3" s="1"/>
  <c r="R35" i="3" s="1"/>
  <c r="S25" i="3"/>
  <c r="T25" i="3"/>
  <c r="S26" i="3"/>
  <c r="S27" i="3" s="1"/>
  <c r="S35" i="3" s="1"/>
  <c r="T26" i="3"/>
  <c r="T27" i="3"/>
  <c r="T35" i="3" s="1"/>
  <c r="R34" i="3"/>
  <c r="S34" i="3"/>
  <c r="T34" i="3"/>
  <c r="R36" i="3" l="1"/>
  <c r="R37" i="3" s="1"/>
  <c r="S36" i="3"/>
  <c r="S37" i="3" s="1"/>
</calcChain>
</file>

<file path=xl/sharedStrings.xml><?xml version="1.0" encoding="utf-8"?>
<sst xmlns="http://schemas.openxmlformats.org/spreadsheetml/2006/main" count="365" uniqueCount="193">
  <si>
    <t>Type</t>
  </si>
  <si>
    <t>Date</t>
  </si>
  <si>
    <t>Num</t>
  </si>
  <si>
    <t>Adj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</si>
  <si>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</si>
  <si>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</si>
  <si>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</si>
  <si>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</si>
  <si>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</si>
  <si>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</si>
  <si>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</si>
  <si>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</si>
  <si>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Ordinary Income/Expense</t>
  </si>
  <si>
    <t>Income</t>
  </si>
  <si>
    <t>Conference Income</t>
  </si>
  <si>
    <t>Corporate Sponsorship</t>
  </si>
  <si>
    <t>Total Corporate Sponsorship</t>
  </si>
  <si>
    <t>Sponsorships</t>
  </si>
  <si>
    <t>Total Sponsorships</t>
  </si>
  <si>
    <t>Conference-Registrations</t>
  </si>
  <si>
    <t>Total Conference-Registrations</t>
  </si>
  <si>
    <t>Total Conference Income</t>
  </si>
  <si>
    <t>Total Income</t>
  </si>
  <si>
    <t>Gross Profit</t>
  </si>
  <si>
    <t>Expense</t>
  </si>
  <si>
    <t>General &amp; Admin - Operations</t>
  </si>
  <si>
    <t>Bank Service Charges</t>
  </si>
  <si>
    <t>Bank Fees</t>
  </si>
  <si>
    <t>Total Bank Fees</t>
  </si>
  <si>
    <t>Total Bank Service Charges</t>
  </si>
  <si>
    <t>Total General &amp; Admin - Operations</t>
  </si>
  <si>
    <t>Conference Expenses</t>
  </si>
  <si>
    <t>Total Conference Expenses</t>
  </si>
  <si>
    <t>Total Expense</t>
  </si>
  <si>
    <t>Net Ordinary Income</t>
  </si>
  <si>
    <t>Net Income</t>
  </si>
  <si>
    <t>Bill</t>
  </si>
  <si>
    <t>General Journal</t>
  </si>
  <si>
    <t>Deposit</t>
  </si>
  <si>
    <t>OSD-3845</t>
  </si>
  <si>
    <t>APSEC US20</t>
  </si>
  <si>
    <t>2020-10-4</t>
  </si>
  <si>
    <t>20  (OSD-3862)</t>
  </si>
  <si>
    <t>21  (OSD-3863)</t>
  </si>
  <si>
    <t>10.20 PPD</t>
  </si>
  <si>
    <t>Detectify</t>
  </si>
  <si>
    <t>7A Security</t>
  </si>
  <si>
    <t>WE45 Solutions Ltd</t>
  </si>
  <si>
    <t>Refunding the unused portion of their Silver Corporate Sponsorship package</t>
  </si>
  <si>
    <t>Global AppSec 2020 - Virtual: Sponsorship Income</t>
  </si>
  <si>
    <t>Global AppSec 2020 - Virtual: Registration Income</t>
  </si>
  <si>
    <t>Stripe Transactions-Appsec Bank Fees</t>
  </si>
  <si>
    <t>Fees for AppSec US Registrations</t>
  </si>
  <si>
    <t>Stripe Transactions 9/28/2020-10/28/2020</t>
  </si>
  <si>
    <t>5 part training course delivered at OWASP Virtual Global AppSec</t>
  </si>
  <si>
    <t xml:space="preserve"> training at OWASP Virtual AppSec SF</t>
  </si>
  <si>
    <t>Training Fee for Kubernetes Security Masterclass at OWASP Virtual AppSec SF</t>
  </si>
  <si>
    <t>OSD-3437: Kim Balevre; Artwork for coin at OWASP San Francisco</t>
  </si>
  <si>
    <t>Ceavco; First deposit for AV</t>
  </si>
  <si>
    <t>AppSec Events:Global AppSec San Fran Oct 2020</t>
  </si>
  <si>
    <t>Accounts Payable</t>
  </si>
  <si>
    <t>AppSec US</t>
  </si>
  <si>
    <t>Citizens Checking 4011</t>
  </si>
  <si>
    <t>-SPLIT-</t>
  </si>
  <si>
    <t>TOTAL</t>
  </si>
  <si>
    <t>Total Deferred Revenue</t>
  </si>
  <si>
    <t>Total AppSec US</t>
  </si>
  <si>
    <t>Global AppSec 2020 - Virtual Income</t>
  </si>
  <si>
    <t>Accounts Receivable</t>
  </si>
  <si>
    <t>Deferred Revenue AppSec US San Fran 2020</t>
  </si>
  <si>
    <t>ROBLOX</t>
  </si>
  <si>
    <t>2645</t>
  </si>
  <si>
    <t>Invoice</t>
  </si>
  <si>
    <t>Traceable.ai</t>
  </si>
  <si>
    <t>2644</t>
  </si>
  <si>
    <t>Deferred Revenue AppSec US San Fran 2020 Registration</t>
  </si>
  <si>
    <t>Myles Wright-Walker</t>
  </si>
  <si>
    <t>2642</t>
  </si>
  <si>
    <t>Global Appsec Registration</t>
  </si>
  <si>
    <t>Digitial.ai</t>
  </si>
  <si>
    <t>2640</t>
  </si>
  <si>
    <t>Global AppSec registration</t>
  </si>
  <si>
    <t>Global Appsec registration payments</t>
  </si>
  <si>
    <t>Global AppSec San Francisco 2020 Ruby Sponsorship  SF20-2572, OSD-3392</t>
  </si>
  <si>
    <t>Whitehat</t>
  </si>
  <si>
    <t>2630</t>
  </si>
  <si>
    <t>Credit Memo</t>
  </si>
  <si>
    <t>AppSec US Registrations</t>
  </si>
  <si>
    <t>GitLab</t>
  </si>
  <si>
    <t>2629</t>
  </si>
  <si>
    <t>Perimeter 81</t>
  </si>
  <si>
    <t>2626</t>
  </si>
  <si>
    <t>Snyk Limited</t>
  </si>
  <si>
    <t>2623</t>
  </si>
  <si>
    <t>Synopsys</t>
  </si>
  <si>
    <t>2622</t>
  </si>
  <si>
    <t>Azertium Payment for Global Appsec US</t>
  </si>
  <si>
    <t>Global AppSec San Francisco 2020 Sapphire  SF20-2436, OSD-2821, Contract # 2436</t>
  </si>
  <si>
    <t>Security Compass</t>
  </si>
  <si>
    <t>2614</t>
  </si>
  <si>
    <t>Code Dx, Inc.</t>
  </si>
  <si>
    <t>2621</t>
  </si>
  <si>
    <t>Sponsorship - Premium Virtual 2020 Global Appsec US  -Price includes Corp Membership Benefit</t>
  </si>
  <si>
    <t>Checkmarx Inc. (use for US)</t>
  </si>
  <si>
    <t>2615</t>
  </si>
  <si>
    <t>Stripe Transactions-Appsec Registrations</t>
  </si>
  <si>
    <t>StackHawk</t>
  </si>
  <si>
    <t>2612</t>
  </si>
  <si>
    <t>Global AppSec San Francisco 2020 Ruby  SF20-2629, OSD-3584, Contract # 2629</t>
  </si>
  <si>
    <t>Virtru</t>
  </si>
  <si>
    <t>2609</t>
  </si>
  <si>
    <t>2020 Virtual AppSec Days - April Sponsorship  OSD-3682, VIR20-ZERO</t>
  </si>
  <si>
    <t>Zero North</t>
  </si>
  <si>
    <t>2566</t>
  </si>
  <si>
    <t>Global AppSec San Francisco 2020 Lunch Sponsor  SF20-2638, OSD-3618, Contract # 2638</t>
  </si>
  <si>
    <t>Segment</t>
  </si>
  <si>
    <t>2551</t>
  </si>
  <si>
    <t>2548</t>
  </si>
  <si>
    <t>2564</t>
  </si>
  <si>
    <t>Veracode, Inc.</t>
  </si>
  <si>
    <t>2546</t>
  </si>
  <si>
    <t>Global AppSec San Francisco 2020 Ruby  OSD-2820, SF20-2435, Contract # 2435    **Cancel per KS a...</t>
  </si>
  <si>
    <t>Security Journey, Inc.</t>
  </si>
  <si>
    <t>2540</t>
  </si>
  <si>
    <t>Adjusting Altitude Network's Inv 2259 to correct allocation for AppSec US 2020</t>
  </si>
  <si>
    <t>CorpSponAdj</t>
  </si>
  <si>
    <t>Funds Allocated</t>
  </si>
  <si>
    <t>WhiteSource Software</t>
  </si>
  <si>
    <t>2454</t>
  </si>
  <si>
    <t>Global AppSec San Francisco 2020 Sapphire sponsorship with 11 Full conference passes $9,845, 4 x...</t>
  </si>
  <si>
    <t>Salesforce.com, Inc.</t>
  </si>
  <si>
    <t>2522</t>
  </si>
  <si>
    <t>Global AppSec San Francisco 2020</t>
  </si>
  <si>
    <t>ExtraHops Network</t>
  </si>
  <si>
    <t>2515</t>
  </si>
  <si>
    <t>2513</t>
  </si>
  <si>
    <t>Global AppSec San Francisco Oct 19-23, 2020</t>
  </si>
  <si>
    <t>Lyft</t>
  </si>
  <si>
    <t>2487</t>
  </si>
  <si>
    <t>Rips Technologies GmbH</t>
  </si>
  <si>
    <t>2473</t>
  </si>
  <si>
    <t>Zero North's Silver Sponsorship Allocation to Global AppSec US 2020</t>
  </si>
  <si>
    <t>Tala Security, Inc.</t>
  </si>
  <si>
    <t>2467</t>
  </si>
  <si>
    <t>2475</t>
  </si>
  <si>
    <t>Global AppSec San Francisco</t>
  </si>
  <si>
    <t>Bug Crowd</t>
  </si>
  <si>
    <t>2452</t>
  </si>
  <si>
    <t>Secure Code Warrior's Gold Sponsorship Allocation to Global AppSec US 2020 (OSD-2988)</t>
  </si>
  <si>
    <t>Global AppSec San Francisco 2020 October 22-23, 2020</t>
  </si>
  <si>
    <t>Intertrust Technologies</t>
  </si>
  <si>
    <t>2443</t>
  </si>
  <si>
    <t>Sqreen</t>
  </si>
  <si>
    <t>2437</t>
  </si>
  <si>
    <t>*10k should be allocated to Global AppSec San Francisco 2020</t>
  </si>
  <si>
    <t>Qualys</t>
  </si>
  <si>
    <t>2424</t>
  </si>
  <si>
    <t>$10k should be allocated to Global AppSec San Francisco 2020</t>
  </si>
  <si>
    <t>NowSecure</t>
  </si>
  <si>
    <t>2410</t>
  </si>
  <si>
    <t>*10,000.00 to SanFran 2020</t>
  </si>
  <si>
    <t>2394</t>
  </si>
  <si>
    <t>Global AppSec San Francisco 2020 Sapphire Sponsorship  SF20-2452, OSD-2916, Contract # 2452</t>
  </si>
  <si>
    <t>Netsparker Ltd</t>
  </si>
  <si>
    <t>2388</t>
  </si>
  <si>
    <t>Global AppSec San Francisco 2020 Sapphire  SF20-2451, Contract # 2451, OSD-2915</t>
  </si>
  <si>
    <t>Acunetix</t>
  </si>
  <si>
    <t>2387</t>
  </si>
  <si>
    <t>Global AppSec San Francisco 2020 Ruby  OSD-2880, Contract # 2437, SF20-2437</t>
  </si>
  <si>
    <t>Sonatype</t>
  </si>
  <si>
    <t>2379</t>
  </si>
  <si>
    <t>Global AppSec San Francisco 2020 Sapphire Sponsorship  OSD-2847, SF20-2442, Contract # 2442</t>
  </si>
  <si>
    <t>Rapid 7</t>
  </si>
  <si>
    <t>2369</t>
  </si>
  <si>
    <t>Global AppSec San Franciso 2020 Ruby Sponsorship  OSD-2836, SF20-2439, Contract #2439</t>
  </si>
  <si>
    <t>Security Innovation</t>
  </si>
  <si>
    <t>2366</t>
  </si>
  <si>
    <t>Global AppSec San Francisco 2020 Ruby  OSD-2822, Contract # 2441, SF20-2441</t>
  </si>
  <si>
    <t>Salt Security</t>
  </si>
  <si>
    <t>2446</t>
  </si>
  <si>
    <t>Global AppSec San Francisco 2020 - Sapphire Sponsorship  SF20-2438, Contract # 2438, OSD-2823</t>
  </si>
  <si>
    <t>Micro Focus</t>
  </si>
  <si>
    <t>2365</t>
  </si>
  <si>
    <t>Global AppSec San Francisco 2020 Ruby  OSD-2820, SF20-2435, Contract # 2435</t>
  </si>
  <si>
    <t>2364</t>
  </si>
  <si>
    <t>Silver Corporate Sponsorship Package - Global AppSec San Fran 2020</t>
  </si>
  <si>
    <t>Altitude Networks</t>
  </si>
  <si>
    <t>2259</t>
  </si>
  <si>
    <t>Deferred Revenue</t>
  </si>
  <si>
    <t>Amount</t>
  </si>
  <si>
    <t>Posted to APSEC US in error reclassed to April Sponsorship</t>
  </si>
  <si>
    <t>Will we have more bills?</t>
  </si>
  <si>
    <t>Can we recognize all of this?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</si>
</sst>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  <xf numFmtId="39" fontId="0" fillId="0" borderId="0" xfId="0" applyNumberFormat="1"/>
    <xf numFmtId="49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0" fillId="2" borderId="0" xfId="0" applyFill="1"/>
    <xf numFmtId="165" fontId="2" fillId="2" borderId="2" xfId="0" applyNumberFormat="1" applyFont="1" applyFill="1" applyBorder="1"/>
    <xf numFmtId="165" fontId="2" fillId="2" borderId="0" xfId="0" applyNumberFormat="1" applyFont="1" applyFill="1" applyBorder="1"/>
    <xf numFmtId="165" fontId="0" fillId="2" borderId="0" xfId="0" applyNumberFormat="1" applyFill="1"/>
  </cellXfs>
  <cellStyles count="2">
    <cellStyle name="Normal" xfId="0" builtinId="0"/>
    <cellStyle name="Normal 2" xfId="1" xr:uid="{FE5CB33B-76A6-451C-8932-4BE0754765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387DDA-085D-447A-B487-665711F2A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Text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3423004-5A90-41B7-BBD7-6060F026C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Text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3EB1DEB-602F-489D-BC7E-A357D0871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0909490-B75E-4D01-8C74-9D6EDCCE0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8BA7D05-0701-4793-81F6-12CE7ED23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3.xml"/><Relationship Id="rId9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455B-E764-4CE3-A932-3B8063CA3F24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F6C32-8956-4819-BC6B-D5425614C857}">
  <sheetPr codeName="Sheet2"/>
  <dimension ref="A1:W38"/>
  <sheetViews>
    <sheetView tabSelected="1" topLeftCell="H13" workbookViewId="0">
      <selection activeCell="T33" sqref="T33:W33"/>
    </sheetView>
  </sheetViews>
  <sheetFormatPr defaultRowHeight="15" x14ac:dyDescent="0.25"/>
  <cols>
    <col min="1" max="6" width="3" style="18" customWidth="1"/>
    <col min="7" max="7" width="21.28515625" style="18" customWidth="1"/>
    <col min="8" max="8" width="2.28515625" style="18" customWidth="1"/>
    <col min="9" max="9" width="11.85546875" style="18" bestFit="1" customWidth="1"/>
    <col min="10" max="10" width="8.7109375" style="18" bestFit="1" customWidth="1"/>
    <col min="11" max="11" width="11.85546875" style="18" bestFit="1" customWidth="1"/>
    <col min="12" max="12" width="3.5703125" style="18" bestFit="1" customWidth="1"/>
    <col min="13" max="13" width="14.42578125" style="18" bestFit="1" customWidth="1"/>
    <col min="14" max="14" width="30.7109375" style="18" customWidth="1"/>
    <col min="15" max="15" width="47.7109375" style="18" customWidth="1"/>
    <col min="16" max="16" width="3.28515625" style="18" bestFit="1" customWidth="1"/>
    <col min="17" max="17" width="17.28515625" style="18" bestFit="1" customWidth="1"/>
    <col min="18" max="20" width="8.7109375" style="18" bestFit="1" customWidth="1"/>
    <col min="22" max="22" width="10.140625" bestFit="1" customWidth="1"/>
  </cols>
  <sheetData>
    <row r="1" spans="1:23" s="17" customFormat="1" ht="15.75" thickBot="1" x14ac:dyDescent="0.3">
      <c r="A1" s="15"/>
      <c r="B1" s="15"/>
      <c r="C1" s="15"/>
      <c r="D1" s="15"/>
      <c r="E1" s="15"/>
      <c r="F1" s="15"/>
      <c r="G1" s="15"/>
      <c r="H1" s="15"/>
      <c r="I1" s="16" t="s">
        <v>0</v>
      </c>
      <c r="J1" s="16" t="s">
        <v>1</v>
      </c>
      <c r="K1" s="16" t="s">
        <v>2</v>
      </c>
      <c r="L1" s="16" t="s">
        <v>3</v>
      </c>
      <c r="M1" s="16" t="s">
        <v>4</v>
      </c>
      <c r="N1" s="16" t="s">
        <v>5</v>
      </c>
      <c r="O1" s="16" t="s">
        <v>6</v>
      </c>
      <c r="P1" s="16" t="s">
        <v>7</v>
      </c>
      <c r="Q1" s="16" t="s">
        <v>8</v>
      </c>
      <c r="R1" s="16" t="s">
        <v>9</v>
      </c>
      <c r="S1" s="16" t="s">
        <v>10</v>
      </c>
      <c r="T1" s="16" t="s">
        <v>11</v>
      </c>
    </row>
    <row r="2" spans="1:23" ht="15.75" thickTop="1" x14ac:dyDescent="0.25">
      <c r="A2" s="2"/>
      <c r="B2" s="2" t="s">
        <v>12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4"/>
      <c r="S2" s="4"/>
      <c r="T2" s="4"/>
    </row>
    <row r="3" spans="1:23" x14ac:dyDescent="0.25">
      <c r="A3" s="2"/>
      <c r="B3" s="2"/>
      <c r="C3" s="2"/>
      <c r="D3" s="2" t="s">
        <v>13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4"/>
      <c r="S3" s="4"/>
      <c r="T3" s="4"/>
    </row>
    <row r="4" spans="1:23" x14ac:dyDescent="0.25">
      <c r="A4" s="2"/>
      <c r="B4" s="2"/>
      <c r="C4" s="2"/>
      <c r="D4" s="2"/>
      <c r="E4" s="2" t="s">
        <v>14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4"/>
      <c r="S4" s="4"/>
      <c r="T4" s="4"/>
    </row>
    <row r="5" spans="1:23" x14ac:dyDescent="0.25">
      <c r="A5" s="2"/>
      <c r="B5" s="2"/>
      <c r="C5" s="2"/>
      <c r="D5" s="2"/>
      <c r="E5" s="2"/>
      <c r="F5" s="2" t="s">
        <v>15</v>
      </c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4"/>
      <c r="S5" s="4"/>
      <c r="T5" s="4"/>
    </row>
    <row r="6" spans="1:23" ht="15.75" thickBot="1" x14ac:dyDescent="0.3">
      <c r="A6" s="1"/>
      <c r="B6" s="1"/>
      <c r="C6" s="1"/>
      <c r="D6" s="1"/>
      <c r="E6" s="1"/>
      <c r="F6" s="1"/>
      <c r="G6" s="1"/>
      <c r="H6" s="5"/>
      <c r="I6" s="5" t="s">
        <v>36</v>
      </c>
      <c r="J6" s="6">
        <v>44120</v>
      </c>
      <c r="K6" s="5" t="s">
        <v>39</v>
      </c>
      <c r="L6" s="5"/>
      <c r="M6" s="5" t="s">
        <v>45</v>
      </c>
      <c r="N6" s="5" t="s">
        <v>48</v>
      </c>
      <c r="O6" s="5" t="s">
        <v>59</v>
      </c>
      <c r="P6" s="7"/>
      <c r="Q6" s="5" t="s">
        <v>60</v>
      </c>
      <c r="R6" s="8">
        <v>7425</v>
      </c>
      <c r="S6" s="8"/>
      <c r="T6" s="8">
        <v>-7425</v>
      </c>
    </row>
    <row r="7" spans="1:23" x14ac:dyDescent="0.25">
      <c r="A7" s="5"/>
      <c r="B7" s="5"/>
      <c r="C7" s="5"/>
      <c r="D7" s="5"/>
      <c r="E7" s="5"/>
      <c r="F7" s="5" t="s">
        <v>16</v>
      </c>
      <c r="G7" s="5"/>
      <c r="H7" s="5"/>
      <c r="I7" s="5"/>
      <c r="J7" s="6"/>
      <c r="K7" s="5"/>
      <c r="L7" s="5"/>
      <c r="M7" s="5"/>
      <c r="N7" s="5"/>
      <c r="O7" s="5"/>
      <c r="P7" s="5"/>
      <c r="Q7" s="5"/>
      <c r="R7" s="9">
        <f>ROUND(SUM(R5:R6),5)</f>
        <v>7425</v>
      </c>
      <c r="S7" s="9">
        <f>ROUND(SUM(S5:S6),5)</f>
        <v>0</v>
      </c>
      <c r="T7" s="9">
        <f>T6</f>
        <v>-7425</v>
      </c>
    </row>
    <row r="8" spans="1:23" x14ac:dyDescent="0.25">
      <c r="A8" s="2"/>
      <c r="B8" s="2"/>
      <c r="C8" s="2"/>
      <c r="D8" s="2"/>
      <c r="E8" s="2"/>
      <c r="F8" s="2" t="s">
        <v>17</v>
      </c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4"/>
      <c r="S8" s="4"/>
      <c r="T8" s="4"/>
    </row>
    <row r="9" spans="1:23" ht="15.75" thickBot="1" x14ac:dyDescent="0.3">
      <c r="A9" s="1"/>
      <c r="B9" s="1"/>
      <c r="C9" s="1"/>
      <c r="D9" s="1"/>
      <c r="E9" s="1"/>
      <c r="F9" s="1"/>
      <c r="G9" s="1"/>
      <c r="H9" s="5"/>
      <c r="I9" s="5" t="s">
        <v>37</v>
      </c>
      <c r="J9" s="6">
        <v>44135</v>
      </c>
      <c r="K9" s="5" t="s">
        <v>40</v>
      </c>
      <c r="L9" s="5"/>
      <c r="M9" s="5"/>
      <c r="N9" s="5" t="s">
        <v>49</v>
      </c>
      <c r="O9" s="5" t="s">
        <v>59</v>
      </c>
      <c r="P9" s="7"/>
      <c r="Q9" s="5" t="s">
        <v>61</v>
      </c>
      <c r="R9" s="8"/>
      <c r="S9" s="26">
        <v>431120</v>
      </c>
      <c r="T9" s="26">
        <v>431120</v>
      </c>
      <c r="U9" s="25" t="s">
        <v>192</v>
      </c>
      <c r="V9" s="25"/>
      <c r="W9" s="25"/>
    </row>
    <row r="10" spans="1:23" x14ac:dyDescent="0.25">
      <c r="A10" s="5"/>
      <c r="B10" s="5"/>
      <c r="C10" s="5"/>
      <c r="D10" s="5"/>
      <c r="E10" s="5"/>
      <c r="F10" s="5" t="s">
        <v>18</v>
      </c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9">
        <f>ROUND(SUM(R8:R9),5)</f>
        <v>0</v>
      </c>
      <c r="S10" s="9">
        <f>ROUND(SUM(S8:S9),5)</f>
        <v>431120</v>
      </c>
      <c r="T10" s="9">
        <f>T9</f>
        <v>431120</v>
      </c>
    </row>
    <row r="11" spans="1:23" x14ac:dyDescent="0.25">
      <c r="A11" s="2"/>
      <c r="B11" s="2"/>
      <c r="C11" s="2"/>
      <c r="D11" s="2"/>
      <c r="E11" s="2"/>
      <c r="F11" s="2" t="s">
        <v>19</v>
      </c>
      <c r="G11" s="2"/>
      <c r="H11" s="2"/>
      <c r="I11" s="2"/>
      <c r="J11" s="3"/>
      <c r="K11" s="2"/>
      <c r="L11" s="2"/>
      <c r="M11" s="2"/>
      <c r="N11" s="2"/>
      <c r="O11" s="2"/>
      <c r="P11" s="2"/>
      <c r="Q11" s="2"/>
      <c r="R11" s="4"/>
      <c r="S11" s="4"/>
      <c r="T11" s="4"/>
    </row>
    <row r="12" spans="1:23" ht="15.75" thickBot="1" x14ac:dyDescent="0.3">
      <c r="A12" s="1"/>
      <c r="B12" s="1"/>
      <c r="C12" s="1"/>
      <c r="D12" s="1"/>
      <c r="E12" s="1"/>
      <c r="F12" s="1"/>
      <c r="G12" s="1"/>
      <c r="H12" s="5"/>
      <c r="I12" s="5" t="s">
        <v>37</v>
      </c>
      <c r="J12" s="6">
        <v>44135</v>
      </c>
      <c r="K12" s="5" t="s">
        <v>40</v>
      </c>
      <c r="L12" s="5"/>
      <c r="M12" s="5"/>
      <c r="N12" s="5" t="s">
        <v>50</v>
      </c>
      <c r="O12" s="5" t="s">
        <v>59</v>
      </c>
      <c r="P12" s="7"/>
      <c r="Q12" s="5" t="s">
        <v>61</v>
      </c>
      <c r="R12" s="10"/>
      <c r="S12" s="27">
        <v>196283.75</v>
      </c>
      <c r="T12" s="27">
        <v>196283.75</v>
      </c>
      <c r="U12" s="25" t="s">
        <v>192</v>
      </c>
      <c r="V12" s="28"/>
      <c r="W12" s="25"/>
    </row>
    <row r="13" spans="1:23" ht="15.75" thickBot="1" x14ac:dyDescent="0.3">
      <c r="A13" s="5"/>
      <c r="B13" s="5"/>
      <c r="C13" s="5"/>
      <c r="D13" s="5"/>
      <c r="E13" s="5"/>
      <c r="F13" s="5" t="s">
        <v>20</v>
      </c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11">
        <f>ROUND(SUM(R11:R12),5)</f>
        <v>0</v>
      </c>
      <c r="S13" s="11">
        <f>ROUND(SUM(S11:S12),5)</f>
        <v>196283.75</v>
      </c>
      <c r="T13" s="11">
        <f>T12</f>
        <v>196283.75</v>
      </c>
    </row>
    <row r="14" spans="1:23" ht="15.75" thickBot="1" x14ac:dyDescent="0.3">
      <c r="A14" s="5"/>
      <c r="B14" s="5"/>
      <c r="C14" s="5"/>
      <c r="D14" s="5"/>
      <c r="E14" s="5" t="s">
        <v>21</v>
      </c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11">
        <f>ROUND(R7+R10+R13,5)</f>
        <v>7425</v>
      </c>
      <c r="S14" s="11">
        <f>ROUND(S7+S10+S13,5)</f>
        <v>627403.75</v>
      </c>
      <c r="T14" s="11">
        <f>ROUND(T7+T10+T13,5)</f>
        <v>619978.75</v>
      </c>
      <c r="V14" s="21"/>
    </row>
    <row r="15" spans="1:23" ht="15.75" thickBot="1" x14ac:dyDescent="0.3">
      <c r="A15" s="5"/>
      <c r="B15" s="5"/>
      <c r="C15" s="5"/>
      <c r="D15" s="5" t="s">
        <v>22</v>
      </c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12">
        <f>R14</f>
        <v>7425</v>
      </c>
      <c r="S15" s="12">
        <f>S14</f>
        <v>627403.75</v>
      </c>
      <c r="T15" s="12">
        <f>T14</f>
        <v>619978.75</v>
      </c>
    </row>
    <row r="16" spans="1:23" x14ac:dyDescent="0.25">
      <c r="A16" s="5"/>
      <c r="B16" s="5"/>
      <c r="C16" s="5" t="s">
        <v>23</v>
      </c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9">
        <f>R15</f>
        <v>7425</v>
      </c>
      <c r="S16" s="9">
        <f>S15</f>
        <v>627403.75</v>
      </c>
      <c r="T16" s="9">
        <f>T15</f>
        <v>619978.75</v>
      </c>
    </row>
    <row r="17" spans="1:20" x14ac:dyDescent="0.25">
      <c r="A17" s="2"/>
      <c r="B17" s="2"/>
      <c r="C17" s="2"/>
      <c r="D17" s="2" t="s">
        <v>24</v>
      </c>
      <c r="E17" s="2"/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4"/>
      <c r="S17" s="4"/>
      <c r="T17" s="4"/>
    </row>
    <row r="18" spans="1:20" x14ac:dyDescent="0.25">
      <c r="A18" s="2"/>
      <c r="B18" s="2"/>
      <c r="C18" s="2"/>
      <c r="D18" s="2"/>
      <c r="E18" s="2" t="s">
        <v>25</v>
      </c>
      <c r="F18" s="2"/>
      <c r="G18" s="2"/>
      <c r="H18" s="2"/>
      <c r="I18" s="2"/>
      <c r="J18" s="3"/>
      <c r="K18" s="2"/>
      <c r="L18" s="2"/>
      <c r="M18" s="2"/>
      <c r="N18" s="2"/>
      <c r="O18" s="2"/>
      <c r="P18" s="2"/>
      <c r="Q18" s="2"/>
      <c r="R18" s="4"/>
      <c r="S18" s="4"/>
      <c r="T18" s="4"/>
    </row>
    <row r="19" spans="1:20" x14ac:dyDescent="0.25">
      <c r="A19" s="2"/>
      <c r="B19" s="2"/>
      <c r="C19" s="2"/>
      <c r="D19" s="2"/>
      <c r="E19" s="2"/>
      <c r="F19" s="2" t="s">
        <v>26</v>
      </c>
      <c r="G19" s="2"/>
      <c r="H19" s="2"/>
      <c r="I19" s="2"/>
      <c r="J19" s="3"/>
      <c r="K19" s="2"/>
      <c r="L19" s="2"/>
      <c r="M19" s="2"/>
      <c r="N19" s="2"/>
      <c r="O19" s="2"/>
      <c r="P19" s="2"/>
      <c r="Q19" s="2"/>
      <c r="R19" s="4"/>
      <c r="S19" s="4"/>
      <c r="T19" s="4"/>
    </row>
    <row r="20" spans="1:20" x14ac:dyDescent="0.25">
      <c r="A20" s="2"/>
      <c r="B20" s="2"/>
      <c r="C20" s="2"/>
      <c r="D20" s="2"/>
      <c r="E20" s="2"/>
      <c r="F20" s="2"/>
      <c r="G20" s="2" t="s">
        <v>27</v>
      </c>
      <c r="H20" s="2"/>
      <c r="I20" s="2"/>
      <c r="J20" s="3"/>
      <c r="K20" s="2"/>
      <c r="L20" s="2"/>
      <c r="M20" s="2"/>
      <c r="N20" s="2"/>
      <c r="O20" s="2"/>
      <c r="P20" s="2"/>
      <c r="Q20" s="2"/>
      <c r="R20" s="4"/>
      <c r="S20" s="4"/>
      <c r="T20" s="4"/>
    </row>
    <row r="21" spans="1:20" x14ac:dyDescent="0.25">
      <c r="A21" s="5"/>
      <c r="B21" s="5"/>
      <c r="C21" s="5"/>
      <c r="D21" s="5"/>
      <c r="E21" s="5"/>
      <c r="F21" s="5"/>
      <c r="G21" s="5"/>
      <c r="H21" s="5"/>
      <c r="I21" s="5" t="s">
        <v>38</v>
      </c>
      <c r="J21" s="6">
        <v>44074</v>
      </c>
      <c r="K21" s="5"/>
      <c r="L21" s="5"/>
      <c r="M21" s="5"/>
      <c r="N21" s="5" t="s">
        <v>51</v>
      </c>
      <c r="O21" s="5" t="s">
        <v>59</v>
      </c>
      <c r="P21" s="7"/>
      <c r="Q21" s="5" t="s">
        <v>62</v>
      </c>
      <c r="R21" s="9">
        <v>269.26</v>
      </c>
      <c r="S21" s="9"/>
      <c r="T21" s="9">
        <v>269.26</v>
      </c>
    </row>
    <row r="22" spans="1:20" x14ac:dyDescent="0.25">
      <c r="A22" s="5"/>
      <c r="B22" s="5"/>
      <c r="C22" s="5"/>
      <c r="D22" s="5"/>
      <c r="E22" s="5"/>
      <c r="F22" s="5"/>
      <c r="G22" s="5"/>
      <c r="H22" s="5"/>
      <c r="I22" s="5" t="s">
        <v>38</v>
      </c>
      <c r="J22" s="6">
        <v>44104</v>
      </c>
      <c r="K22" s="5"/>
      <c r="L22" s="5"/>
      <c r="M22" s="5"/>
      <c r="N22" s="5" t="s">
        <v>52</v>
      </c>
      <c r="O22" s="5" t="s">
        <v>59</v>
      </c>
      <c r="P22" s="7"/>
      <c r="Q22" s="5" t="s">
        <v>62</v>
      </c>
      <c r="R22" s="9">
        <v>3147.79</v>
      </c>
      <c r="S22" s="9"/>
      <c r="T22" s="9">
        <v>3417.05</v>
      </c>
    </row>
    <row r="23" spans="1:20" x14ac:dyDescent="0.25">
      <c r="A23" s="5"/>
      <c r="B23" s="5"/>
      <c r="C23" s="5"/>
      <c r="D23" s="5"/>
      <c r="E23" s="5"/>
      <c r="F23" s="5"/>
      <c r="G23" s="5"/>
      <c r="H23" s="5"/>
      <c r="I23" s="5" t="s">
        <v>38</v>
      </c>
      <c r="J23" s="6">
        <v>44134</v>
      </c>
      <c r="K23" s="5"/>
      <c r="L23" s="5"/>
      <c r="M23" s="5"/>
      <c r="N23" s="5" t="s">
        <v>53</v>
      </c>
      <c r="O23" s="5" t="s">
        <v>59</v>
      </c>
      <c r="P23" s="7"/>
      <c r="Q23" s="5" t="s">
        <v>62</v>
      </c>
      <c r="R23" s="9">
        <v>3206.75</v>
      </c>
      <c r="S23" s="9"/>
      <c r="T23" s="9">
        <v>6623.8</v>
      </c>
    </row>
    <row r="24" spans="1:20" ht="15.75" thickBot="1" x14ac:dyDescent="0.3">
      <c r="A24" s="5"/>
      <c r="B24" s="5"/>
      <c r="C24" s="5"/>
      <c r="D24" s="5"/>
      <c r="E24" s="5"/>
      <c r="F24" s="5"/>
      <c r="G24" s="5"/>
      <c r="H24" s="5"/>
      <c r="I24" s="5" t="s">
        <v>38</v>
      </c>
      <c r="J24" s="6">
        <v>44134</v>
      </c>
      <c r="K24" s="5"/>
      <c r="L24" s="5"/>
      <c r="M24" s="5"/>
      <c r="N24" s="5" t="s">
        <v>53</v>
      </c>
      <c r="O24" s="5" t="s">
        <v>59</v>
      </c>
      <c r="P24" s="7"/>
      <c r="Q24" s="5" t="s">
        <v>62</v>
      </c>
      <c r="R24" s="10">
        <v>16698.16</v>
      </c>
      <c r="S24" s="10"/>
      <c r="T24" s="10">
        <v>23321.96</v>
      </c>
    </row>
    <row r="25" spans="1:20" ht="15.75" thickBot="1" x14ac:dyDescent="0.3">
      <c r="A25" s="5"/>
      <c r="B25" s="5"/>
      <c r="C25" s="5"/>
      <c r="D25" s="5"/>
      <c r="E25" s="5"/>
      <c r="F25" s="5"/>
      <c r="G25" s="5" t="s">
        <v>28</v>
      </c>
      <c r="H25" s="5"/>
      <c r="I25" s="5"/>
      <c r="J25" s="6"/>
      <c r="K25" s="5"/>
      <c r="L25" s="5"/>
      <c r="M25" s="5"/>
      <c r="N25" s="5"/>
      <c r="O25" s="5"/>
      <c r="P25" s="5"/>
      <c r="Q25" s="5"/>
      <c r="R25" s="11">
        <f>ROUND(SUM(R20:R24),5)</f>
        <v>23321.96</v>
      </c>
      <c r="S25" s="11">
        <f>ROUND(SUM(S20:S24),5)</f>
        <v>0</v>
      </c>
      <c r="T25" s="11">
        <f>T24</f>
        <v>23321.96</v>
      </c>
    </row>
    <row r="26" spans="1:20" ht="15.75" thickBot="1" x14ac:dyDescent="0.3">
      <c r="A26" s="5"/>
      <c r="B26" s="5"/>
      <c r="C26" s="5"/>
      <c r="D26" s="5"/>
      <c r="E26" s="5"/>
      <c r="F26" s="5" t="s">
        <v>29</v>
      </c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12">
        <f>R25</f>
        <v>23321.96</v>
      </c>
      <c r="S26" s="12">
        <f>S25</f>
        <v>0</v>
      </c>
      <c r="T26" s="12">
        <f>T25</f>
        <v>23321.96</v>
      </c>
    </row>
    <row r="27" spans="1:20" x14ac:dyDescent="0.25">
      <c r="A27" s="5"/>
      <c r="B27" s="5"/>
      <c r="C27" s="5"/>
      <c r="D27" s="5"/>
      <c r="E27" s="5" t="s">
        <v>30</v>
      </c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9">
        <f>R26</f>
        <v>23321.96</v>
      </c>
      <c r="S27" s="9">
        <f>S26</f>
        <v>0</v>
      </c>
      <c r="T27" s="9">
        <f>T26</f>
        <v>23321.96</v>
      </c>
    </row>
    <row r="28" spans="1:20" x14ac:dyDescent="0.25">
      <c r="A28" s="2"/>
      <c r="B28" s="2"/>
      <c r="C28" s="2"/>
      <c r="D28" s="2"/>
      <c r="E28" s="2" t="s">
        <v>31</v>
      </c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4"/>
      <c r="S28" s="4"/>
      <c r="T28" s="4"/>
    </row>
    <row r="29" spans="1:20" x14ac:dyDescent="0.25">
      <c r="A29" s="5"/>
      <c r="B29" s="5"/>
      <c r="C29" s="5"/>
      <c r="D29" s="5"/>
      <c r="E29" s="5"/>
      <c r="F29" s="5"/>
      <c r="G29" s="5"/>
      <c r="H29" s="5"/>
      <c r="I29" s="5" t="s">
        <v>36</v>
      </c>
      <c r="J29" s="6">
        <v>44135</v>
      </c>
      <c r="K29" s="5" t="s">
        <v>41</v>
      </c>
      <c r="L29" s="5"/>
      <c r="M29" s="5" t="s">
        <v>46</v>
      </c>
      <c r="N29" s="5" t="s">
        <v>54</v>
      </c>
      <c r="O29" s="5" t="s">
        <v>59</v>
      </c>
      <c r="P29" s="7"/>
      <c r="Q29" s="5" t="s">
        <v>60</v>
      </c>
      <c r="R29" s="9">
        <v>15000</v>
      </c>
      <c r="S29" s="9"/>
      <c r="T29" s="9">
        <v>15000</v>
      </c>
    </row>
    <row r="30" spans="1:20" x14ac:dyDescent="0.25">
      <c r="A30" s="5"/>
      <c r="B30" s="5"/>
      <c r="C30" s="5"/>
      <c r="D30" s="5"/>
      <c r="E30" s="5"/>
      <c r="F30" s="5"/>
      <c r="G30" s="5"/>
      <c r="H30" s="5"/>
      <c r="I30" s="5" t="s">
        <v>36</v>
      </c>
      <c r="J30" s="6">
        <v>44135</v>
      </c>
      <c r="K30" s="5" t="s">
        <v>42</v>
      </c>
      <c r="L30" s="5"/>
      <c r="M30" s="5" t="s">
        <v>47</v>
      </c>
      <c r="N30" s="5" t="s">
        <v>55</v>
      </c>
      <c r="O30" s="5" t="s">
        <v>59</v>
      </c>
      <c r="P30" s="7"/>
      <c r="Q30" s="5" t="s">
        <v>60</v>
      </c>
      <c r="R30" s="9">
        <v>10000</v>
      </c>
      <c r="S30" s="9"/>
      <c r="T30" s="9">
        <v>25000</v>
      </c>
    </row>
    <row r="31" spans="1:20" x14ac:dyDescent="0.25">
      <c r="A31" s="5"/>
      <c r="B31" s="5"/>
      <c r="C31" s="5"/>
      <c r="D31" s="5"/>
      <c r="E31" s="5"/>
      <c r="F31" s="5"/>
      <c r="G31" s="5"/>
      <c r="H31" s="5"/>
      <c r="I31" s="5" t="s">
        <v>36</v>
      </c>
      <c r="J31" s="6">
        <v>44135</v>
      </c>
      <c r="K31" s="5" t="s">
        <v>43</v>
      </c>
      <c r="L31" s="5"/>
      <c r="M31" s="5" t="s">
        <v>47</v>
      </c>
      <c r="N31" s="5" t="s">
        <v>56</v>
      </c>
      <c r="O31" s="5" t="s">
        <v>59</v>
      </c>
      <c r="P31" s="7"/>
      <c r="Q31" s="5" t="s">
        <v>60</v>
      </c>
      <c r="R31" s="9">
        <v>10000</v>
      </c>
      <c r="S31" s="9"/>
      <c r="T31" s="9">
        <v>35000</v>
      </c>
    </row>
    <row r="32" spans="1:20" x14ac:dyDescent="0.25">
      <c r="A32" s="5"/>
      <c r="B32" s="5"/>
      <c r="C32" s="5"/>
      <c r="D32" s="5"/>
      <c r="E32" s="5"/>
      <c r="F32" s="5"/>
      <c r="G32" s="5"/>
      <c r="H32" s="5"/>
      <c r="I32" s="5" t="s">
        <v>37</v>
      </c>
      <c r="J32" s="6">
        <v>44135</v>
      </c>
      <c r="K32" s="5" t="s">
        <v>44</v>
      </c>
      <c r="L32" s="5"/>
      <c r="M32" s="5"/>
      <c r="N32" s="5" t="s">
        <v>57</v>
      </c>
      <c r="O32" s="5" t="s">
        <v>59</v>
      </c>
      <c r="P32" s="7"/>
      <c r="Q32" s="5" t="s">
        <v>63</v>
      </c>
      <c r="R32" s="9">
        <v>175</v>
      </c>
      <c r="S32" s="9"/>
      <c r="T32" s="9">
        <v>35175</v>
      </c>
    </row>
    <row r="33" spans="1:23" ht="15.75" thickBot="1" x14ac:dyDescent="0.3">
      <c r="A33" s="5"/>
      <c r="B33" s="5"/>
      <c r="C33" s="5"/>
      <c r="D33" s="5"/>
      <c r="E33" s="5"/>
      <c r="F33" s="5"/>
      <c r="G33" s="5"/>
      <c r="H33" s="5"/>
      <c r="I33" s="5" t="s">
        <v>37</v>
      </c>
      <c r="J33" s="6">
        <v>44135</v>
      </c>
      <c r="K33" s="5" t="s">
        <v>44</v>
      </c>
      <c r="L33" s="5"/>
      <c r="M33" s="5"/>
      <c r="N33" s="5" t="s">
        <v>58</v>
      </c>
      <c r="O33" s="5" t="s">
        <v>59</v>
      </c>
      <c r="P33" s="7"/>
      <c r="Q33" s="5" t="s">
        <v>31</v>
      </c>
      <c r="R33" s="10">
        <v>60000</v>
      </c>
      <c r="S33" s="10"/>
      <c r="T33" s="27">
        <v>95175</v>
      </c>
      <c r="U33" s="25" t="s">
        <v>191</v>
      </c>
      <c r="V33" s="25"/>
      <c r="W33" s="25"/>
    </row>
    <row r="34" spans="1:23" ht="15.75" thickBot="1" x14ac:dyDescent="0.3">
      <c r="A34" s="5"/>
      <c r="B34" s="5"/>
      <c r="C34" s="5"/>
      <c r="D34" s="5"/>
      <c r="E34" s="5" t="s">
        <v>32</v>
      </c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11">
        <f>ROUND(SUM(R28:R33),5)</f>
        <v>95175</v>
      </c>
      <c r="S34" s="11">
        <f>ROUND(SUM(S28:S33),5)</f>
        <v>0</v>
      </c>
      <c r="T34" s="11">
        <f>T33</f>
        <v>95175</v>
      </c>
    </row>
    <row r="35" spans="1:23" ht="15.75" thickBot="1" x14ac:dyDescent="0.3">
      <c r="A35" s="5"/>
      <c r="B35" s="5"/>
      <c r="C35" s="5"/>
      <c r="D35" s="5" t="s">
        <v>33</v>
      </c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11">
        <f>ROUND(R27+R34,5)</f>
        <v>118496.96000000001</v>
      </c>
      <c r="S35" s="11">
        <f>ROUND(S27+S34,5)</f>
        <v>0</v>
      </c>
      <c r="T35" s="11">
        <f>ROUND(T27+T34,5)</f>
        <v>118496.96000000001</v>
      </c>
    </row>
    <row r="36" spans="1:23" ht="15.75" thickBot="1" x14ac:dyDescent="0.3">
      <c r="A36" s="5"/>
      <c r="B36" s="5" t="s">
        <v>34</v>
      </c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11">
        <f>ROUND(R16+R35,5)</f>
        <v>125921.96</v>
      </c>
      <c r="S36" s="11">
        <f>ROUND(S16+S35,5)</f>
        <v>627403.75</v>
      </c>
      <c r="T36" s="11">
        <f>ROUND(T16-T35,5)</f>
        <v>501481.79</v>
      </c>
    </row>
    <row r="37" spans="1:23" s="14" customFormat="1" ht="12" thickBot="1" x14ac:dyDescent="0.25">
      <c r="A37" s="2" t="s">
        <v>35</v>
      </c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13">
        <f>R36</f>
        <v>125921.96</v>
      </c>
      <c r="S37" s="13">
        <f>S36</f>
        <v>627403.75</v>
      </c>
      <c r="T37" s="13">
        <f>T36</f>
        <v>501481.79</v>
      </c>
    </row>
    <row r="38" spans="1:23" ht="15.75" thickTop="1" x14ac:dyDescent="0.25"/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4" r:id="rId3" name="TextBox2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3" name="TextBox2"/>
      </mc:Fallback>
    </mc:AlternateContent>
    <mc:AlternateContent xmlns:mc="http://schemas.openxmlformats.org/markup-compatibility/2006">
      <mc:Choice Requires="x14">
        <control shapeId="3073" r:id="rId5" name="TextBox1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5" name="Text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FD37-B681-4B6C-89E6-296DE6CF0F99}">
  <sheetPr codeName="Sheet1">
    <pageSetUpPr fitToPage="1"/>
  </sheetPr>
  <dimension ref="A1:Q61"/>
  <sheetViews>
    <sheetView topLeftCell="A28" workbookViewId="0">
      <selection activeCell="J41" sqref="J41"/>
    </sheetView>
  </sheetViews>
  <sheetFormatPr defaultRowHeight="15" x14ac:dyDescent="0.25"/>
  <cols>
    <col min="1" max="2" width="3" customWidth="1"/>
    <col min="3" max="3" width="15.42578125" customWidth="1"/>
    <col min="4" max="4" width="2.28515625" customWidth="1"/>
    <col min="5" max="5" width="11.85546875" bestFit="1" customWidth="1"/>
    <col min="6" max="6" width="8.7109375" bestFit="1" customWidth="1"/>
    <col min="7" max="7" width="10.140625" bestFit="1" customWidth="1"/>
    <col min="8" max="8" width="20.85546875" bestFit="1" customWidth="1"/>
    <col min="9" max="9" width="30.7109375" customWidth="1"/>
    <col min="10" max="10" width="17.28515625" bestFit="1" customWidth="1"/>
    <col min="11" max="11" width="9.28515625" bestFit="1" customWidth="1"/>
    <col min="12" max="12" width="8.7109375" bestFit="1" customWidth="1"/>
  </cols>
  <sheetData>
    <row r="1" spans="1:12" s="17" customFormat="1" ht="15.75" thickBot="1" x14ac:dyDescent="0.3">
      <c r="A1" s="15"/>
      <c r="B1" s="15"/>
      <c r="C1" s="15"/>
      <c r="D1" s="15"/>
      <c r="E1" s="16" t="s">
        <v>0</v>
      </c>
      <c r="F1" s="16" t="s">
        <v>1</v>
      </c>
      <c r="G1" s="16" t="s">
        <v>2</v>
      </c>
      <c r="H1" s="16" t="s">
        <v>4</v>
      </c>
      <c r="I1" s="16" t="s">
        <v>5</v>
      </c>
      <c r="J1" s="16" t="s">
        <v>8</v>
      </c>
      <c r="K1" s="16" t="s">
        <v>189</v>
      </c>
      <c r="L1" s="16" t="s">
        <v>11</v>
      </c>
    </row>
    <row r="2" spans="1:12" ht="15.75" thickTop="1" x14ac:dyDescent="0.25">
      <c r="A2" s="2"/>
      <c r="B2" s="2" t="s">
        <v>188</v>
      </c>
      <c r="C2" s="2"/>
      <c r="D2" s="2"/>
      <c r="E2" s="2"/>
      <c r="F2" s="3"/>
      <c r="G2" s="2"/>
      <c r="H2" s="2"/>
      <c r="I2" s="2"/>
      <c r="J2" s="2"/>
      <c r="K2" s="4"/>
      <c r="L2" s="4">
        <v>0</v>
      </c>
    </row>
    <row r="3" spans="1:12" x14ac:dyDescent="0.25">
      <c r="A3" s="2"/>
      <c r="B3" s="2"/>
      <c r="C3" s="2" t="s">
        <v>61</v>
      </c>
      <c r="D3" s="2"/>
      <c r="E3" s="2"/>
      <c r="F3" s="3"/>
      <c r="G3" s="2"/>
      <c r="H3" s="2"/>
      <c r="I3" s="2"/>
      <c r="J3" s="2"/>
      <c r="K3" s="4"/>
      <c r="L3" s="4">
        <v>0</v>
      </c>
    </row>
    <row r="4" spans="1:12" x14ac:dyDescent="0.25">
      <c r="A4" s="5"/>
      <c r="B4" s="5"/>
      <c r="C4" s="5"/>
      <c r="D4" s="5"/>
      <c r="E4" s="5" t="s">
        <v>72</v>
      </c>
      <c r="F4" s="6">
        <v>43620</v>
      </c>
      <c r="G4" s="5" t="s">
        <v>187</v>
      </c>
      <c r="H4" s="5" t="s">
        <v>186</v>
      </c>
      <c r="I4" s="5" t="s">
        <v>185</v>
      </c>
      <c r="J4" s="5" t="s">
        <v>68</v>
      </c>
      <c r="K4" s="9">
        <v>12500</v>
      </c>
      <c r="L4" s="9">
        <f>ROUND(L3+K4,5)</f>
        <v>12500</v>
      </c>
    </row>
    <row r="5" spans="1:12" x14ac:dyDescent="0.25">
      <c r="A5" s="5"/>
      <c r="B5" s="5"/>
      <c r="C5" s="5"/>
      <c r="D5" s="5"/>
      <c r="E5" s="5" t="s">
        <v>72</v>
      </c>
      <c r="F5" s="6">
        <v>43724</v>
      </c>
      <c r="G5" s="5" t="s">
        <v>184</v>
      </c>
      <c r="H5" s="5" t="s">
        <v>122</v>
      </c>
      <c r="I5" s="5" t="s">
        <v>183</v>
      </c>
      <c r="J5" s="5" t="s">
        <v>68</v>
      </c>
      <c r="K5" s="9">
        <v>15000</v>
      </c>
      <c r="L5" s="9">
        <f>ROUND(L4+K5,5)</f>
        <v>27500</v>
      </c>
    </row>
    <row r="6" spans="1:12" x14ac:dyDescent="0.25">
      <c r="A6" s="5"/>
      <c r="B6" s="5"/>
      <c r="C6" s="5"/>
      <c r="D6" s="5"/>
      <c r="E6" s="5" t="s">
        <v>72</v>
      </c>
      <c r="F6" s="6">
        <v>43724</v>
      </c>
      <c r="G6" s="5" t="s">
        <v>182</v>
      </c>
      <c r="H6" s="5" t="s">
        <v>181</v>
      </c>
      <c r="I6" s="5" t="s">
        <v>180</v>
      </c>
      <c r="J6" s="5" t="s">
        <v>68</v>
      </c>
      <c r="K6" s="9">
        <v>25000</v>
      </c>
      <c r="L6" s="9">
        <f>ROUND(L5+K6,5)</f>
        <v>52500</v>
      </c>
    </row>
    <row r="7" spans="1:12" x14ac:dyDescent="0.25">
      <c r="A7" s="5"/>
      <c r="B7" s="5"/>
      <c r="C7" s="5"/>
      <c r="D7" s="5"/>
      <c r="E7" s="5" t="s">
        <v>72</v>
      </c>
      <c r="F7" s="6">
        <v>43724</v>
      </c>
      <c r="G7" s="5" t="s">
        <v>179</v>
      </c>
      <c r="H7" s="5" t="s">
        <v>178</v>
      </c>
      <c r="I7" s="5" t="s">
        <v>177</v>
      </c>
      <c r="J7" s="5" t="s">
        <v>68</v>
      </c>
      <c r="K7" s="9">
        <v>10000</v>
      </c>
      <c r="L7" s="9">
        <f>ROUND(L6+K7,5)</f>
        <v>62500</v>
      </c>
    </row>
    <row r="8" spans="1:12" x14ac:dyDescent="0.25">
      <c r="A8" s="5"/>
      <c r="B8" s="5"/>
      <c r="C8" s="5"/>
      <c r="D8" s="5"/>
      <c r="E8" s="5" t="s">
        <v>72</v>
      </c>
      <c r="F8" s="6">
        <v>43727</v>
      </c>
      <c r="G8" s="5" t="s">
        <v>176</v>
      </c>
      <c r="H8" s="5" t="s">
        <v>175</v>
      </c>
      <c r="I8" s="5" t="s">
        <v>174</v>
      </c>
      <c r="J8" s="5" t="s">
        <v>68</v>
      </c>
      <c r="K8" s="9">
        <v>15000</v>
      </c>
      <c r="L8" s="9">
        <f>ROUND(L7+K8,5)</f>
        <v>77500</v>
      </c>
    </row>
    <row r="9" spans="1:12" x14ac:dyDescent="0.25">
      <c r="A9" s="5"/>
      <c r="B9" s="5"/>
      <c r="C9" s="5"/>
      <c r="D9" s="5"/>
      <c r="E9" s="5" t="s">
        <v>72</v>
      </c>
      <c r="F9" s="6">
        <v>43728</v>
      </c>
      <c r="G9" s="5" t="s">
        <v>173</v>
      </c>
      <c r="H9" s="5" t="s">
        <v>172</v>
      </c>
      <c r="I9" s="5" t="s">
        <v>171</v>
      </c>
      <c r="J9" s="5" t="s">
        <v>68</v>
      </c>
      <c r="K9" s="9">
        <v>25000</v>
      </c>
      <c r="L9" s="9">
        <f>ROUND(L8+K9,5)</f>
        <v>102500</v>
      </c>
    </row>
    <row r="10" spans="1:12" x14ac:dyDescent="0.25">
      <c r="A10" s="5"/>
      <c r="B10" s="5"/>
      <c r="C10" s="5"/>
      <c r="D10" s="5"/>
      <c r="E10" s="5" t="s">
        <v>72</v>
      </c>
      <c r="F10" s="6">
        <v>43734</v>
      </c>
      <c r="G10" s="5" t="s">
        <v>170</v>
      </c>
      <c r="H10" s="5" t="s">
        <v>169</v>
      </c>
      <c r="I10" s="5" t="s">
        <v>168</v>
      </c>
      <c r="J10" s="5" t="s">
        <v>68</v>
      </c>
      <c r="K10" s="9">
        <v>0</v>
      </c>
      <c r="L10" s="9">
        <f>ROUND(L9+K10,5)</f>
        <v>102500</v>
      </c>
    </row>
    <row r="11" spans="1:12" x14ac:dyDescent="0.25">
      <c r="A11" s="5"/>
      <c r="B11" s="5"/>
      <c r="C11" s="5"/>
      <c r="D11" s="5"/>
      <c r="E11" s="5" t="s">
        <v>72</v>
      </c>
      <c r="F11" s="6">
        <v>43739</v>
      </c>
      <c r="G11" s="5" t="s">
        <v>167</v>
      </c>
      <c r="H11" s="5" t="s">
        <v>166</v>
      </c>
      <c r="I11" s="5" t="s">
        <v>165</v>
      </c>
      <c r="J11" s="5" t="s">
        <v>68</v>
      </c>
      <c r="K11" s="9">
        <v>25000</v>
      </c>
      <c r="L11" s="9">
        <f>ROUND(L10+K11,5)</f>
        <v>127500</v>
      </c>
    </row>
    <row r="12" spans="1:12" x14ac:dyDescent="0.25">
      <c r="A12" s="5"/>
      <c r="B12" s="5"/>
      <c r="C12" s="5"/>
      <c r="D12" s="5"/>
      <c r="E12" s="5" t="s">
        <v>72</v>
      </c>
      <c r="F12" s="6">
        <v>43739</v>
      </c>
      <c r="G12" s="5" t="s">
        <v>164</v>
      </c>
      <c r="H12" s="5" t="s">
        <v>163</v>
      </c>
      <c r="I12" s="5" t="s">
        <v>162</v>
      </c>
      <c r="J12" s="5" t="s">
        <v>68</v>
      </c>
      <c r="K12" s="9">
        <v>25000</v>
      </c>
      <c r="L12" s="9">
        <f>ROUND(L11+K12,5)</f>
        <v>152500</v>
      </c>
    </row>
    <row r="13" spans="1:12" x14ac:dyDescent="0.25">
      <c r="A13" s="5"/>
      <c r="B13" s="5"/>
      <c r="C13" s="5"/>
      <c r="D13" s="5"/>
      <c r="E13" s="5" t="s">
        <v>72</v>
      </c>
      <c r="F13" s="6">
        <v>43741</v>
      </c>
      <c r="G13" s="5" t="s">
        <v>161</v>
      </c>
      <c r="H13" s="5" t="s">
        <v>122</v>
      </c>
      <c r="I13" s="5" t="s">
        <v>160</v>
      </c>
      <c r="J13" s="5" t="s">
        <v>68</v>
      </c>
      <c r="K13" s="9">
        <v>10000</v>
      </c>
      <c r="L13" s="9">
        <f>ROUND(L12+K13,5)</f>
        <v>162500</v>
      </c>
    </row>
    <row r="14" spans="1:12" x14ac:dyDescent="0.25">
      <c r="A14" s="5"/>
      <c r="B14" s="5"/>
      <c r="C14" s="5"/>
      <c r="D14" s="5"/>
      <c r="E14" s="5" t="s">
        <v>72</v>
      </c>
      <c r="F14" s="6">
        <v>43754</v>
      </c>
      <c r="G14" s="5" t="s">
        <v>159</v>
      </c>
      <c r="H14" s="5" t="s">
        <v>158</v>
      </c>
      <c r="I14" s="5" t="s">
        <v>157</v>
      </c>
      <c r="J14" s="5" t="s">
        <v>68</v>
      </c>
      <c r="K14" s="9">
        <v>10000</v>
      </c>
      <c r="L14" s="9">
        <f>ROUND(L13+K14,5)</f>
        <v>172500</v>
      </c>
    </row>
    <row r="15" spans="1:12" x14ac:dyDescent="0.25">
      <c r="A15" s="5"/>
      <c r="B15" s="5"/>
      <c r="C15" s="5"/>
      <c r="D15" s="5"/>
      <c r="E15" s="5" t="s">
        <v>72</v>
      </c>
      <c r="F15" s="6">
        <v>43760</v>
      </c>
      <c r="G15" s="5" t="s">
        <v>156</v>
      </c>
      <c r="H15" s="5" t="s">
        <v>155</v>
      </c>
      <c r="I15" s="5" t="s">
        <v>154</v>
      </c>
      <c r="J15" s="5" t="s">
        <v>68</v>
      </c>
      <c r="K15" s="9">
        <v>10000</v>
      </c>
      <c r="L15" s="9">
        <f>ROUND(L14+K15,5)</f>
        <v>182500</v>
      </c>
    </row>
    <row r="16" spans="1:12" x14ac:dyDescent="0.25">
      <c r="A16" s="5"/>
      <c r="B16" s="5"/>
      <c r="C16" s="5"/>
      <c r="D16" s="5"/>
      <c r="E16" s="5" t="s">
        <v>72</v>
      </c>
      <c r="F16" s="6">
        <v>43783</v>
      </c>
      <c r="G16" s="5" t="s">
        <v>153</v>
      </c>
      <c r="H16" s="5" t="s">
        <v>152</v>
      </c>
      <c r="I16" s="5" t="s">
        <v>132</v>
      </c>
      <c r="J16" s="5" t="s">
        <v>68</v>
      </c>
      <c r="K16" s="9">
        <v>10000</v>
      </c>
      <c r="L16" s="9">
        <f>ROUND(L15+K16,5)</f>
        <v>192500</v>
      </c>
    </row>
    <row r="17" spans="1:12" x14ac:dyDescent="0.25">
      <c r="A17" s="5"/>
      <c r="B17" s="5"/>
      <c r="C17" s="5"/>
      <c r="D17" s="5"/>
      <c r="E17" s="5" t="s">
        <v>72</v>
      </c>
      <c r="F17" s="6">
        <v>43791</v>
      </c>
      <c r="G17" s="5" t="s">
        <v>151</v>
      </c>
      <c r="H17" s="5" t="s">
        <v>150</v>
      </c>
      <c r="I17" s="5" t="s">
        <v>149</v>
      </c>
      <c r="J17" s="5" t="s">
        <v>68</v>
      </c>
      <c r="K17" s="9">
        <v>10000</v>
      </c>
      <c r="L17" s="9">
        <f>ROUND(L16+K17,5)</f>
        <v>202500</v>
      </c>
    </row>
    <row r="18" spans="1:12" x14ac:dyDescent="0.25">
      <c r="A18" s="5"/>
      <c r="B18" s="5"/>
      <c r="C18" s="5"/>
      <c r="D18" s="5"/>
      <c r="E18" s="5" t="s">
        <v>37</v>
      </c>
      <c r="F18" s="6">
        <v>43799</v>
      </c>
      <c r="G18" s="5" t="s">
        <v>125</v>
      </c>
      <c r="H18" s="5"/>
      <c r="I18" s="5" t="s">
        <v>148</v>
      </c>
      <c r="J18" s="5" t="s">
        <v>15</v>
      </c>
      <c r="K18" s="9">
        <v>10000</v>
      </c>
      <c r="L18" s="9">
        <f>ROUND(L17+K18,5)</f>
        <v>212500</v>
      </c>
    </row>
    <row r="19" spans="1:12" x14ac:dyDescent="0.25">
      <c r="A19" s="5"/>
      <c r="B19" s="5"/>
      <c r="C19" s="5"/>
      <c r="D19" s="5"/>
      <c r="E19" s="5" t="s">
        <v>72</v>
      </c>
      <c r="F19" s="6">
        <v>43803</v>
      </c>
      <c r="G19" s="5" t="s">
        <v>147</v>
      </c>
      <c r="H19" s="5" t="s">
        <v>146</v>
      </c>
      <c r="I19" s="5" t="s">
        <v>145</v>
      </c>
      <c r="J19" s="5" t="s">
        <v>68</v>
      </c>
      <c r="K19" s="9">
        <v>10000</v>
      </c>
      <c r="L19" s="9">
        <f>ROUND(L18+K19,5)</f>
        <v>222500</v>
      </c>
    </row>
    <row r="20" spans="1:12" x14ac:dyDescent="0.25">
      <c r="A20" s="5"/>
      <c r="B20" s="5"/>
      <c r="C20" s="5"/>
      <c r="D20" s="5"/>
      <c r="E20" s="5" t="s">
        <v>72</v>
      </c>
      <c r="F20" s="6">
        <v>43803</v>
      </c>
      <c r="G20" s="5" t="s">
        <v>144</v>
      </c>
      <c r="H20" s="5" t="s">
        <v>127</v>
      </c>
      <c r="I20" s="5" t="s">
        <v>132</v>
      </c>
      <c r="J20" s="5" t="s">
        <v>68</v>
      </c>
      <c r="K20" s="9">
        <v>10000</v>
      </c>
      <c r="L20" s="9">
        <f>ROUND(L19+K20,5)</f>
        <v>232500</v>
      </c>
    </row>
    <row r="21" spans="1:12" x14ac:dyDescent="0.25">
      <c r="A21" s="5"/>
      <c r="B21" s="5"/>
      <c r="C21" s="5"/>
      <c r="D21" s="5"/>
      <c r="E21" s="5" t="s">
        <v>72</v>
      </c>
      <c r="F21" s="6">
        <v>43816</v>
      </c>
      <c r="G21" s="5" t="s">
        <v>143</v>
      </c>
      <c r="H21" s="5" t="s">
        <v>142</v>
      </c>
      <c r="I21" s="5" t="s">
        <v>69</v>
      </c>
      <c r="J21" s="5" t="s">
        <v>68</v>
      </c>
      <c r="K21" s="9">
        <v>10000</v>
      </c>
      <c r="L21" s="9">
        <f>ROUND(L20+K21,5)</f>
        <v>242500</v>
      </c>
    </row>
    <row r="22" spans="1:12" x14ac:dyDescent="0.25">
      <c r="A22" s="5"/>
      <c r="B22" s="5"/>
      <c r="C22" s="5"/>
      <c r="D22" s="5"/>
      <c r="E22" s="5" t="s">
        <v>37</v>
      </c>
      <c r="F22" s="6">
        <v>43817</v>
      </c>
      <c r="G22" s="5" t="s">
        <v>125</v>
      </c>
      <c r="H22" s="5"/>
      <c r="I22" s="5" t="s">
        <v>141</v>
      </c>
      <c r="J22" s="5" t="s">
        <v>15</v>
      </c>
      <c r="K22" s="9">
        <v>10000</v>
      </c>
      <c r="L22" s="9">
        <f>ROUND(L21+K22,5)</f>
        <v>252500</v>
      </c>
    </row>
    <row r="23" spans="1:12" x14ac:dyDescent="0.25">
      <c r="A23" s="5"/>
      <c r="B23" s="5"/>
      <c r="C23" s="5"/>
      <c r="D23" s="5"/>
      <c r="E23" s="5" t="s">
        <v>72</v>
      </c>
      <c r="F23" s="6">
        <v>43817</v>
      </c>
      <c r="G23" s="5" t="s">
        <v>140</v>
      </c>
      <c r="H23" s="5" t="s">
        <v>139</v>
      </c>
      <c r="I23" s="5" t="s">
        <v>132</v>
      </c>
      <c r="J23" s="5" t="s">
        <v>68</v>
      </c>
      <c r="K23" s="9">
        <v>10000</v>
      </c>
      <c r="L23" s="9">
        <f>ROUND(L22+K23,5)</f>
        <v>262500</v>
      </c>
    </row>
    <row r="24" spans="1:12" x14ac:dyDescent="0.25">
      <c r="A24" s="5"/>
      <c r="B24" s="5"/>
      <c r="C24" s="5"/>
      <c r="D24" s="5"/>
      <c r="E24" s="5" t="s">
        <v>72</v>
      </c>
      <c r="F24" s="6">
        <v>43837</v>
      </c>
      <c r="G24" s="5" t="s">
        <v>138</v>
      </c>
      <c r="H24" s="5" t="s">
        <v>137</v>
      </c>
      <c r="I24" s="5" t="s">
        <v>136</v>
      </c>
      <c r="J24" s="5" t="s">
        <v>68</v>
      </c>
      <c r="K24" s="9">
        <v>10000</v>
      </c>
      <c r="L24" s="9">
        <f>ROUND(L23+K24,5)</f>
        <v>272500</v>
      </c>
    </row>
    <row r="25" spans="1:12" x14ac:dyDescent="0.25">
      <c r="A25" s="5"/>
      <c r="B25" s="5"/>
      <c r="C25" s="5"/>
      <c r="D25" s="5"/>
      <c r="E25" s="5" t="s">
        <v>72</v>
      </c>
      <c r="F25" s="6">
        <v>43851</v>
      </c>
      <c r="G25" s="5" t="s">
        <v>135</v>
      </c>
      <c r="H25" s="5" t="s">
        <v>84</v>
      </c>
      <c r="I25" s="5" t="s">
        <v>83</v>
      </c>
      <c r="J25" s="5" t="s">
        <v>68</v>
      </c>
      <c r="K25" s="9">
        <v>15000</v>
      </c>
      <c r="L25" s="9">
        <f>ROUND(L24+K25,5)</f>
        <v>287500</v>
      </c>
    </row>
    <row r="26" spans="1:12" x14ac:dyDescent="0.25">
      <c r="A26" s="5"/>
      <c r="B26" s="5"/>
      <c r="C26" s="5"/>
      <c r="D26" s="5"/>
      <c r="E26" s="5" t="s">
        <v>72</v>
      </c>
      <c r="F26" s="6">
        <v>43853</v>
      </c>
      <c r="G26" s="5" t="s">
        <v>134</v>
      </c>
      <c r="H26" s="5" t="s">
        <v>133</v>
      </c>
      <c r="I26" s="5" t="s">
        <v>132</v>
      </c>
      <c r="J26" s="5" t="s">
        <v>68</v>
      </c>
      <c r="K26" s="9">
        <v>10000</v>
      </c>
      <c r="L26" s="9">
        <f>ROUND(L25+K26,5)</f>
        <v>297500</v>
      </c>
    </row>
    <row r="27" spans="1:12" x14ac:dyDescent="0.25">
      <c r="A27" s="5"/>
      <c r="B27" s="5"/>
      <c r="C27" s="5"/>
      <c r="D27" s="5"/>
      <c r="E27" s="5" t="s">
        <v>72</v>
      </c>
      <c r="F27" s="6">
        <v>43860</v>
      </c>
      <c r="G27" s="5" t="s">
        <v>131</v>
      </c>
      <c r="H27" s="5" t="s">
        <v>130</v>
      </c>
      <c r="I27" s="5" t="s">
        <v>129</v>
      </c>
      <c r="J27" s="5" t="s">
        <v>68</v>
      </c>
      <c r="K27" s="9">
        <v>55245</v>
      </c>
      <c r="L27" s="9">
        <f>ROUND(L26+K27,5)</f>
        <v>352745</v>
      </c>
    </row>
    <row r="28" spans="1:12" x14ac:dyDescent="0.25">
      <c r="A28" s="5"/>
      <c r="B28" s="5"/>
      <c r="C28" s="5"/>
      <c r="D28" s="5"/>
      <c r="E28" s="5" t="s">
        <v>72</v>
      </c>
      <c r="F28" s="6">
        <v>43861</v>
      </c>
      <c r="G28" s="5" t="s">
        <v>128</v>
      </c>
      <c r="H28" s="5" t="s">
        <v>127</v>
      </c>
      <c r="I28" s="5" t="s">
        <v>126</v>
      </c>
      <c r="J28" s="5" t="s">
        <v>68</v>
      </c>
      <c r="K28" s="9">
        <v>0</v>
      </c>
      <c r="L28" s="9">
        <f>ROUND(L27+K28,5)</f>
        <v>352745</v>
      </c>
    </row>
    <row r="29" spans="1:12" x14ac:dyDescent="0.25">
      <c r="A29" s="5"/>
      <c r="B29" s="5"/>
      <c r="C29" s="5"/>
      <c r="D29" s="5"/>
      <c r="E29" s="5" t="s">
        <v>37</v>
      </c>
      <c r="F29" s="6">
        <v>43861</v>
      </c>
      <c r="G29" s="5" t="s">
        <v>125</v>
      </c>
      <c r="H29" s="5"/>
      <c r="I29" s="5" t="s">
        <v>124</v>
      </c>
      <c r="J29" s="5" t="s">
        <v>17</v>
      </c>
      <c r="K29" s="9">
        <v>-2500</v>
      </c>
      <c r="L29" s="9">
        <f>ROUND(L28+K29,5)</f>
        <v>350245</v>
      </c>
    </row>
    <row r="30" spans="1:12" x14ac:dyDescent="0.25">
      <c r="A30" s="5"/>
      <c r="B30" s="5"/>
      <c r="C30" s="5"/>
      <c r="D30" s="5"/>
      <c r="E30" s="5" t="s">
        <v>86</v>
      </c>
      <c r="F30" s="6">
        <v>43882</v>
      </c>
      <c r="G30" s="5" t="s">
        <v>123</v>
      </c>
      <c r="H30" s="5" t="s">
        <v>122</v>
      </c>
      <c r="I30" s="5" t="s">
        <v>121</v>
      </c>
      <c r="J30" s="5" t="s">
        <v>68</v>
      </c>
      <c r="K30" s="9">
        <v>-15000</v>
      </c>
      <c r="L30" s="9">
        <f>ROUND(L29+K30,5)</f>
        <v>335245</v>
      </c>
    </row>
    <row r="31" spans="1:12" x14ac:dyDescent="0.25">
      <c r="A31" s="5"/>
      <c r="B31" s="5"/>
      <c r="C31" s="5"/>
      <c r="D31" s="5"/>
      <c r="E31" s="5" t="s">
        <v>72</v>
      </c>
      <c r="F31" s="6">
        <v>43886</v>
      </c>
      <c r="G31" s="5" t="s">
        <v>120</v>
      </c>
      <c r="H31" s="5" t="s">
        <v>119</v>
      </c>
      <c r="I31" s="5" t="s">
        <v>69</v>
      </c>
      <c r="J31" s="5" t="s">
        <v>68</v>
      </c>
      <c r="K31" s="9">
        <v>10000</v>
      </c>
      <c r="L31" s="9">
        <f>ROUND(L30+K31,5)</f>
        <v>345245</v>
      </c>
    </row>
    <row r="32" spans="1:12" x14ac:dyDescent="0.25">
      <c r="A32" s="5"/>
      <c r="B32" s="5"/>
      <c r="C32" s="5"/>
      <c r="D32" s="5"/>
      <c r="E32" s="5" t="s">
        <v>72</v>
      </c>
      <c r="F32" s="6">
        <v>43891</v>
      </c>
      <c r="G32" s="5" t="s">
        <v>118</v>
      </c>
      <c r="H32" s="5" t="s">
        <v>98</v>
      </c>
      <c r="I32" s="5" t="s">
        <v>97</v>
      </c>
      <c r="J32" s="5" t="s">
        <v>68</v>
      </c>
      <c r="K32" s="9">
        <v>25000</v>
      </c>
      <c r="L32" s="9">
        <f>ROUND(L31+K32,5)</f>
        <v>370245</v>
      </c>
    </row>
    <row r="33" spans="1:17" x14ac:dyDescent="0.25">
      <c r="A33" s="5"/>
      <c r="B33" s="5"/>
      <c r="C33" s="5"/>
      <c r="D33" s="5"/>
      <c r="E33" s="5" t="s">
        <v>72</v>
      </c>
      <c r="F33" s="6">
        <v>43893</v>
      </c>
      <c r="G33" s="5" t="s">
        <v>117</v>
      </c>
      <c r="H33" s="5" t="s">
        <v>109</v>
      </c>
      <c r="I33" s="5" t="s">
        <v>108</v>
      </c>
      <c r="J33" s="5" t="s">
        <v>68</v>
      </c>
      <c r="K33" s="9">
        <v>15000</v>
      </c>
      <c r="L33" s="9">
        <f>ROUND(L32+K33,5)</f>
        <v>385245</v>
      </c>
    </row>
    <row r="34" spans="1:17" x14ac:dyDescent="0.25">
      <c r="A34" s="5"/>
      <c r="B34" s="5"/>
      <c r="C34" s="5"/>
      <c r="D34" s="5"/>
      <c r="E34" s="5" t="s">
        <v>72</v>
      </c>
      <c r="F34" s="6">
        <v>43901</v>
      </c>
      <c r="G34" s="5" t="s">
        <v>116</v>
      </c>
      <c r="H34" s="5" t="s">
        <v>115</v>
      </c>
      <c r="I34" s="5" t="s">
        <v>114</v>
      </c>
      <c r="J34" s="5" t="s">
        <v>68</v>
      </c>
      <c r="K34" s="9">
        <v>3000</v>
      </c>
      <c r="L34" s="9">
        <f>ROUND(L33+K34,5)</f>
        <v>388245</v>
      </c>
    </row>
    <row r="35" spans="1:17" x14ac:dyDescent="0.25">
      <c r="A35" s="5"/>
      <c r="B35" s="5"/>
      <c r="C35" s="5"/>
      <c r="D35" s="5"/>
      <c r="E35" s="22" t="s">
        <v>72</v>
      </c>
      <c r="F35" s="23">
        <v>43929</v>
      </c>
      <c r="G35" s="22" t="s">
        <v>113</v>
      </c>
      <c r="H35" s="22" t="s">
        <v>112</v>
      </c>
      <c r="I35" s="22" t="s">
        <v>111</v>
      </c>
      <c r="J35" s="22" t="s">
        <v>68</v>
      </c>
      <c r="K35" s="24">
        <v>1000</v>
      </c>
      <c r="L35" s="24">
        <f>ROUND(L34+K35,5)</f>
        <v>389245</v>
      </c>
      <c r="M35" s="22" t="s">
        <v>190</v>
      </c>
      <c r="N35" s="25"/>
      <c r="O35" s="25"/>
      <c r="P35" s="25"/>
      <c r="Q35" s="25"/>
    </row>
    <row r="36" spans="1:17" x14ac:dyDescent="0.25">
      <c r="A36" s="5"/>
      <c r="B36" s="5"/>
      <c r="C36" s="5"/>
      <c r="D36" s="5"/>
      <c r="E36" s="5" t="s">
        <v>86</v>
      </c>
      <c r="F36" s="6">
        <v>44067</v>
      </c>
      <c r="G36" s="5" t="s">
        <v>110</v>
      </c>
      <c r="H36" s="5" t="s">
        <v>109</v>
      </c>
      <c r="I36" s="5" t="s">
        <v>108</v>
      </c>
      <c r="J36" s="5" t="s">
        <v>68</v>
      </c>
      <c r="K36" s="9">
        <v>-15000</v>
      </c>
      <c r="L36" s="9">
        <f>ROUND(L35+K36,5)</f>
        <v>374245</v>
      </c>
    </row>
    <row r="37" spans="1:17" x14ac:dyDescent="0.25">
      <c r="A37" s="5"/>
      <c r="B37" s="5"/>
      <c r="C37" s="5"/>
      <c r="D37" s="5"/>
      <c r="E37" s="5" t="s">
        <v>72</v>
      </c>
      <c r="F37" s="6">
        <v>44068</v>
      </c>
      <c r="G37" s="5" t="s">
        <v>107</v>
      </c>
      <c r="H37" s="5" t="s">
        <v>106</v>
      </c>
      <c r="I37" s="5" t="s">
        <v>69</v>
      </c>
      <c r="J37" s="5" t="s">
        <v>68</v>
      </c>
      <c r="K37" s="9">
        <v>2500</v>
      </c>
      <c r="L37" s="9">
        <f>ROUND(L36+K37,5)</f>
        <v>376745</v>
      </c>
    </row>
    <row r="38" spans="1:17" x14ac:dyDescent="0.25">
      <c r="A38" s="5"/>
      <c r="B38" s="5"/>
      <c r="C38" s="5"/>
      <c r="D38" s="5"/>
      <c r="E38" s="5" t="s">
        <v>38</v>
      </c>
      <c r="F38" s="6">
        <v>44074</v>
      </c>
      <c r="G38" s="5"/>
      <c r="H38" s="5"/>
      <c r="I38" s="5" t="s">
        <v>105</v>
      </c>
      <c r="J38" s="5" t="s">
        <v>62</v>
      </c>
      <c r="K38" s="9">
        <v>8272.5</v>
      </c>
      <c r="L38" s="9">
        <f>ROUND(L37+K38,5)</f>
        <v>385017.5</v>
      </c>
    </row>
    <row r="39" spans="1:17" x14ac:dyDescent="0.25">
      <c r="A39" s="5"/>
      <c r="B39" s="5"/>
      <c r="C39" s="5"/>
      <c r="D39" s="5"/>
      <c r="E39" s="5" t="s">
        <v>72</v>
      </c>
      <c r="F39" s="6">
        <v>44075</v>
      </c>
      <c r="G39" s="5" t="s">
        <v>104</v>
      </c>
      <c r="H39" s="5" t="s">
        <v>103</v>
      </c>
      <c r="I39" s="5" t="s">
        <v>102</v>
      </c>
      <c r="J39" s="5" t="s">
        <v>68</v>
      </c>
      <c r="K39" s="9">
        <v>12500</v>
      </c>
      <c r="L39" s="9">
        <f>ROUND(L38+K39,5)</f>
        <v>397517.5</v>
      </c>
    </row>
    <row r="40" spans="1:17" x14ac:dyDescent="0.25">
      <c r="A40" s="5"/>
      <c r="B40" s="5"/>
      <c r="C40" s="5"/>
      <c r="D40" s="5"/>
      <c r="E40" s="5" t="s">
        <v>72</v>
      </c>
      <c r="F40" s="6">
        <v>44075</v>
      </c>
      <c r="G40" s="5" t="s">
        <v>101</v>
      </c>
      <c r="H40" s="5" t="s">
        <v>100</v>
      </c>
      <c r="I40" s="5" t="s">
        <v>69</v>
      </c>
      <c r="J40" s="5" t="s">
        <v>68</v>
      </c>
      <c r="K40" s="9">
        <v>5000</v>
      </c>
      <c r="L40" s="9">
        <f>ROUND(L39+K40,5)</f>
        <v>402517.5</v>
      </c>
    </row>
    <row r="41" spans="1:17" x14ac:dyDescent="0.25">
      <c r="A41" s="5"/>
      <c r="B41" s="5"/>
      <c r="C41" s="5"/>
      <c r="D41" s="5"/>
      <c r="E41" s="5" t="s">
        <v>86</v>
      </c>
      <c r="F41" s="6">
        <v>44082</v>
      </c>
      <c r="G41" s="5" t="s">
        <v>99</v>
      </c>
      <c r="H41" s="5" t="s">
        <v>98</v>
      </c>
      <c r="I41" s="5" t="s">
        <v>97</v>
      </c>
      <c r="J41" s="5" t="s">
        <v>68</v>
      </c>
      <c r="K41" s="9">
        <v>-25000</v>
      </c>
      <c r="L41" s="9">
        <f>ROUND(L40+K41,5)</f>
        <v>377517.5</v>
      </c>
    </row>
    <row r="42" spans="1:17" x14ac:dyDescent="0.25">
      <c r="A42" s="5"/>
      <c r="B42" s="5"/>
      <c r="C42" s="5"/>
      <c r="D42" s="5"/>
      <c r="E42" s="5" t="s">
        <v>38</v>
      </c>
      <c r="F42" s="6">
        <v>44088</v>
      </c>
      <c r="G42" s="5"/>
      <c r="H42" s="5"/>
      <c r="I42" s="5" t="s">
        <v>96</v>
      </c>
      <c r="J42" s="5" t="s">
        <v>62</v>
      </c>
      <c r="K42" s="9">
        <v>490</v>
      </c>
      <c r="L42" s="9">
        <f>ROUND(L41+K42,5)</f>
        <v>378007.5</v>
      </c>
    </row>
    <row r="43" spans="1:17" x14ac:dyDescent="0.25">
      <c r="A43" s="5"/>
      <c r="B43" s="5"/>
      <c r="C43" s="5"/>
      <c r="D43" s="5"/>
      <c r="E43" s="5" t="s">
        <v>72</v>
      </c>
      <c r="F43" s="6">
        <v>44089</v>
      </c>
      <c r="G43" s="5" t="s">
        <v>95</v>
      </c>
      <c r="H43" s="5" t="s">
        <v>94</v>
      </c>
      <c r="I43" s="5" t="s">
        <v>69</v>
      </c>
      <c r="J43" s="5" t="s">
        <v>68</v>
      </c>
      <c r="K43" s="9">
        <v>5000</v>
      </c>
      <c r="L43" s="9">
        <f>ROUND(L42+K43,5)</f>
        <v>383007.5</v>
      </c>
    </row>
    <row r="44" spans="1:17" x14ac:dyDescent="0.25">
      <c r="A44" s="5"/>
      <c r="B44" s="5"/>
      <c r="C44" s="5"/>
      <c r="D44" s="5"/>
      <c r="E44" s="5" t="s">
        <v>72</v>
      </c>
      <c r="F44" s="6">
        <v>44089</v>
      </c>
      <c r="G44" s="5" t="s">
        <v>93</v>
      </c>
      <c r="H44" s="5" t="s">
        <v>92</v>
      </c>
      <c r="I44" s="5" t="s">
        <v>69</v>
      </c>
      <c r="J44" s="5" t="s">
        <v>68</v>
      </c>
      <c r="K44" s="9">
        <v>15000</v>
      </c>
      <c r="L44" s="9">
        <f>ROUND(L43+K44,5)</f>
        <v>398007.5</v>
      </c>
    </row>
    <row r="45" spans="1:17" x14ac:dyDescent="0.25">
      <c r="A45" s="5"/>
      <c r="B45" s="5"/>
      <c r="C45" s="5"/>
      <c r="D45" s="5"/>
      <c r="E45" s="5" t="s">
        <v>72</v>
      </c>
      <c r="F45" s="6">
        <v>44092</v>
      </c>
      <c r="G45" s="5" t="s">
        <v>91</v>
      </c>
      <c r="H45" s="5" t="s">
        <v>90</v>
      </c>
      <c r="I45" s="5" t="s">
        <v>69</v>
      </c>
      <c r="J45" s="5" t="s">
        <v>68</v>
      </c>
      <c r="K45" s="9">
        <v>15000</v>
      </c>
      <c r="L45" s="9">
        <f>ROUND(L44+K45,5)</f>
        <v>413007.5</v>
      </c>
    </row>
    <row r="46" spans="1:17" x14ac:dyDescent="0.25">
      <c r="A46" s="5"/>
      <c r="B46" s="5"/>
      <c r="C46" s="5"/>
      <c r="D46" s="5"/>
      <c r="E46" s="5" t="s">
        <v>72</v>
      </c>
      <c r="F46" s="6">
        <v>44098</v>
      </c>
      <c r="G46" s="5" t="s">
        <v>89</v>
      </c>
      <c r="H46" s="5" t="s">
        <v>88</v>
      </c>
      <c r="I46" s="5" t="s">
        <v>69</v>
      </c>
      <c r="J46" s="5" t="s">
        <v>68</v>
      </c>
      <c r="K46" s="9">
        <v>2500</v>
      </c>
      <c r="L46" s="9">
        <f>ROUND(L45+K46,5)</f>
        <v>415507.5</v>
      </c>
    </row>
    <row r="47" spans="1:17" x14ac:dyDescent="0.25">
      <c r="A47" s="5"/>
      <c r="B47" s="5"/>
      <c r="C47" s="5"/>
      <c r="D47" s="5"/>
      <c r="E47" s="5" t="s">
        <v>38</v>
      </c>
      <c r="F47" s="6">
        <v>44104</v>
      </c>
      <c r="G47" s="5"/>
      <c r="H47" s="5"/>
      <c r="I47" s="5" t="s">
        <v>87</v>
      </c>
      <c r="J47" s="5" t="s">
        <v>62</v>
      </c>
      <c r="K47" s="9">
        <v>95336.25</v>
      </c>
      <c r="L47" s="9">
        <f>ROUND(L46+K47,5)</f>
        <v>510843.75</v>
      </c>
    </row>
    <row r="48" spans="1:17" x14ac:dyDescent="0.25">
      <c r="A48" s="5"/>
      <c r="B48" s="5"/>
      <c r="C48" s="5"/>
      <c r="D48" s="5"/>
      <c r="E48" s="5" t="s">
        <v>86</v>
      </c>
      <c r="F48" s="6">
        <v>44104</v>
      </c>
      <c r="G48" s="5" t="s">
        <v>85</v>
      </c>
      <c r="H48" s="5" t="s">
        <v>84</v>
      </c>
      <c r="I48" s="5" t="s">
        <v>83</v>
      </c>
      <c r="J48" s="5" t="s">
        <v>68</v>
      </c>
      <c r="K48" s="9">
        <v>-15000</v>
      </c>
      <c r="L48" s="9">
        <f>ROUND(L47+K48,5)</f>
        <v>495843.75</v>
      </c>
    </row>
    <row r="49" spans="1:12" x14ac:dyDescent="0.25">
      <c r="A49" s="5"/>
      <c r="B49" s="5"/>
      <c r="C49" s="5"/>
      <c r="D49" s="5"/>
      <c r="E49" s="5" t="s">
        <v>38</v>
      </c>
      <c r="F49" s="6">
        <v>44106</v>
      </c>
      <c r="G49" s="5"/>
      <c r="H49" s="5"/>
      <c r="I49" s="5" t="s">
        <v>82</v>
      </c>
      <c r="J49" s="5" t="s">
        <v>62</v>
      </c>
      <c r="K49" s="9">
        <v>245</v>
      </c>
      <c r="L49" s="9">
        <f>ROUND(L48+K49,5)</f>
        <v>496088.75</v>
      </c>
    </row>
    <row r="50" spans="1:12" x14ac:dyDescent="0.25">
      <c r="A50" s="5"/>
      <c r="B50" s="5"/>
      <c r="C50" s="5"/>
      <c r="D50" s="5"/>
      <c r="E50" s="5" t="s">
        <v>38</v>
      </c>
      <c r="F50" s="6">
        <v>44106</v>
      </c>
      <c r="G50" s="5"/>
      <c r="H50" s="5"/>
      <c r="I50" s="5" t="s">
        <v>81</v>
      </c>
      <c r="J50" s="5" t="s">
        <v>62</v>
      </c>
      <c r="K50" s="9">
        <v>470</v>
      </c>
      <c r="L50" s="9">
        <f>ROUND(L49+K50,5)</f>
        <v>496558.75</v>
      </c>
    </row>
    <row r="51" spans="1:12" x14ac:dyDescent="0.25">
      <c r="A51" s="5"/>
      <c r="B51" s="5"/>
      <c r="C51" s="5"/>
      <c r="D51" s="5"/>
      <c r="E51" s="5" t="s">
        <v>72</v>
      </c>
      <c r="F51" s="6">
        <v>44109</v>
      </c>
      <c r="G51" s="5" t="s">
        <v>80</v>
      </c>
      <c r="H51" s="5" t="s">
        <v>79</v>
      </c>
      <c r="I51" s="5" t="s">
        <v>69</v>
      </c>
      <c r="J51" s="5" t="s">
        <v>68</v>
      </c>
      <c r="K51" s="9">
        <v>25000</v>
      </c>
      <c r="L51" s="9">
        <f>ROUND(L50+K51,5)</f>
        <v>521558.75</v>
      </c>
    </row>
    <row r="52" spans="1:12" x14ac:dyDescent="0.25">
      <c r="A52" s="5"/>
      <c r="B52" s="5"/>
      <c r="C52" s="5"/>
      <c r="D52" s="5"/>
      <c r="E52" s="5" t="s">
        <v>38</v>
      </c>
      <c r="F52" s="6">
        <v>44110</v>
      </c>
      <c r="G52" s="5"/>
      <c r="H52" s="5"/>
      <c r="I52" s="5" t="s">
        <v>78</v>
      </c>
      <c r="J52" s="5" t="s">
        <v>62</v>
      </c>
      <c r="K52" s="9">
        <v>226</v>
      </c>
      <c r="L52" s="9">
        <f>ROUND(L51+K52,5)</f>
        <v>521784.75</v>
      </c>
    </row>
    <row r="53" spans="1:12" x14ac:dyDescent="0.25">
      <c r="A53" s="5"/>
      <c r="B53" s="5"/>
      <c r="C53" s="5"/>
      <c r="D53" s="5"/>
      <c r="E53" s="5" t="s">
        <v>72</v>
      </c>
      <c r="F53" s="6">
        <v>44112</v>
      </c>
      <c r="G53" s="5" t="s">
        <v>77</v>
      </c>
      <c r="H53" s="5" t="s">
        <v>76</v>
      </c>
      <c r="I53" s="5" t="s">
        <v>75</v>
      </c>
      <c r="J53" s="5" t="s">
        <v>68</v>
      </c>
      <c r="K53" s="9">
        <v>245</v>
      </c>
      <c r="L53" s="9">
        <f>ROUND(L52+K53,5)</f>
        <v>522029.75</v>
      </c>
    </row>
    <row r="54" spans="1:12" x14ac:dyDescent="0.25">
      <c r="A54" s="5"/>
      <c r="B54" s="5"/>
      <c r="C54" s="5"/>
      <c r="D54" s="5"/>
      <c r="E54" s="5" t="s">
        <v>72</v>
      </c>
      <c r="F54" s="6">
        <v>44116</v>
      </c>
      <c r="G54" s="5" t="s">
        <v>74</v>
      </c>
      <c r="H54" s="5" t="s">
        <v>73</v>
      </c>
      <c r="I54" s="5" t="s">
        <v>69</v>
      </c>
      <c r="J54" s="5" t="s">
        <v>68</v>
      </c>
      <c r="K54" s="9">
        <v>15000</v>
      </c>
      <c r="L54" s="9">
        <f>ROUND(L53+K54,5)</f>
        <v>537029.75</v>
      </c>
    </row>
    <row r="55" spans="1:12" x14ac:dyDescent="0.25">
      <c r="A55" s="5"/>
      <c r="B55" s="5"/>
      <c r="C55" s="5"/>
      <c r="D55" s="5"/>
      <c r="E55" s="5" t="s">
        <v>72</v>
      </c>
      <c r="F55" s="6">
        <v>44120</v>
      </c>
      <c r="G55" s="5" t="s">
        <v>71</v>
      </c>
      <c r="H55" s="5" t="s">
        <v>70</v>
      </c>
      <c r="I55" s="5" t="s">
        <v>69</v>
      </c>
      <c r="J55" s="5" t="s">
        <v>68</v>
      </c>
      <c r="K55" s="9">
        <v>375</v>
      </c>
      <c r="L55" s="9">
        <f>ROUND(L54+K55,5)</f>
        <v>537404.75</v>
      </c>
    </row>
    <row r="56" spans="1:12" x14ac:dyDescent="0.25">
      <c r="A56" s="5"/>
      <c r="B56" s="5"/>
      <c r="C56" s="5"/>
      <c r="D56" s="5"/>
      <c r="E56" s="5" t="s">
        <v>38</v>
      </c>
      <c r="F56" s="6">
        <v>44134</v>
      </c>
      <c r="G56" s="5"/>
      <c r="H56" s="5"/>
      <c r="I56" s="5" t="s">
        <v>53</v>
      </c>
      <c r="J56" s="5" t="s">
        <v>62</v>
      </c>
      <c r="K56" s="9">
        <v>90999</v>
      </c>
      <c r="L56" s="9">
        <f>ROUND(L55+K56,5)</f>
        <v>628403.75</v>
      </c>
    </row>
    <row r="57" spans="1:12" ht="15.75" thickBot="1" x14ac:dyDescent="0.3">
      <c r="A57" s="5"/>
      <c r="B57" s="5"/>
      <c r="C57" s="5"/>
      <c r="D57" s="5"/>
      <c r="E57" s="5" t="s">
        <v>37</v>
      </c>
      <c r="F57" s="6">
        <v>44135</v>
      </c>
      <c r="G57" s="5" t="s">
        <v>40</v>
      </c>
      <c r="H57" s="5"/>
      <c r="I57" s="5" t="s">
        <v>67</v>
      </c>
      <c r="J57" s="5" t="s">
        <v>63</v>
      </c>
      <c r="K57" s="9">
        <v>-628403.75</v>
      </c>
      <c r="L57" s="9">
        <f>ROUND(L56+K57,5)</f>
        <v>0</v>
      </c>
    </row>
    <row r="58" spans="1:12" ht="15.75" thickBot="1" x14ac:dyDescent="0.3">
      <c r="A58" s="5"/>
      <c r="B58" s="5"/>
      <c r="C58" s="5" t="s">
        <v>66</v>
      </c>
      <c r="D58" s="5"/>
      <c r="E58" s="5"/>
      <c r="F58" s="6"/>
      <c r="G58" s="5"/>
      <c r="H58" s="5"/>
      <c r="I58" s="5"/>
      <c r="J58" s="5"/>
      <c r="K58" s="11">
        <f>ROUND(SUM(K3:K57),5)</f>
        <v>0</v>
      </c>
      <c r="L58" s="11">
        <f>L57</f>
        <v>0</v>
      </c>
    </row>
    <row r="59" spans="1:12" ht="15.75" thickBot="1" x14ac:dyDescent="0.3">
      <c r="A59" s="5"/>
      <c r="B59" s="5" t="s">
        <v>65</v>
      </c>
      <c r="C59" s="5"/>
      <c r="D59" s="5"/>
      <c r="E59" s="5"/>
      <c r="F59" s="6"/>
      <c r="G59" s="5"/>
      <c r="H59" s="5"/>
      <c r="I59" s="5"/>
      <c r="J59" s="5"/>
      <c r="K59" s="11">
        <f>K58</f>
        <v>0</v>
      </c>
      <c r="L59" s="11">
        <f>L58</f>
        <v>0</v>
      </c>
    </row>
    <row r="60" spans="1:12" s="14" customFormat="1" ht="12" thickBot="1" x14ac:dyDescent="0.25">
      <c r="A60" s="2" t="s">
        <v>64</v>
      </c>
      <c r="B60" s="2"/>
      <c r="C60" s="2"/>
      <c r="D60" s="2"/>
      <c r="E60" s="2"/>
      <c r="F60" s="3"/>
      <c r="G60" s="2"/>
      <c r="H60" s="2"/>
      <c r="I60" s="2"/>
      <c r="J60" s="2"/>
      <c r="K60" s="13">
        <f>K59</f>
        <v>0</v>
      </c>
      <c r="L60" s="13">
        <f>L59</f>
        <v>0</v>
      </c>
    </row>
    <row r="61" spans="1:12" ht="15.75" thickTop="1" x14ac:dyDescent="0.25"/>
  </sheetData>
  <pageMargins left="0.7" right="0.7" top="0.75" bottom="0.75" header="0.1" footer="0.3"/>
  <pageSetup scale="57" orientation="landscape" horizontalDpi="240" verticalDpi="240" r:id="rId1"/>
  <headerFooter>
    <oddHeader>&amp;L&amp;"Arial,Bold"&amp;8 6:00 PM
&amp;"Arial,Bold"&amp;8 11/20/20
&amp;"Arial,Bold"&amp;8 Accrual Basis&amp;C&amp;"Arial,Bold"&amp;12 OWASP Foundation
&amp;"Arial,Bold"&amp;14 Profit &amp;&amp; Loss Detail
&amp;"Arial,Bold"&amp;10 January through October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8" r:id="rId4" name="TextBox2"/>
      </mc:Fallback>
    </mc:AlternateContent>
    <mc:AlternateContent xmlns:mc="http://schemas.openxmlformats.org/markup-compatibility/2006">
      <mc:Choice Requires="x14">
        <control shapeId="1027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7" r:id="rId6" name="TextBox1"/>
      </mc:Fallback>
    </mc:AlternateContent>
    <mc:AlternateContent xmlns:mc="http://schemas.openxmlformats.org/markup-compatibility/2006">
      <mc:Choice Requires="x14">
        <control shapeId="1026" r:id="rId8" name="HEADER">
          <controlPr defaultSize="0" autoLine="0" autoPict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8" name="HEADER"/>
      </mc:Fallback>
    </mc:AlternateContent>
    <mc:AlternateContent xmlns:mc="http://schemas.openxmlformats.org/markup-compatibility/2006">
      <mc:Choice Requires="x14">
        <control shapeId="1025" r:id="rId10" name="FILTER">
          <controlPr defaultSize="0" autoLine="0" autoPict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10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1c04d14fc477f1962809654fb775d427">
  <xsd:schema xmlns:xsd="http://www.w3.org/2001/XMLSchema" xmlns:xs="http://www.w3.org/2001/XMLSchema" xmlns:p="http://schemas.microsoft.com/office/2006/metadata/properties" xmlns:ns1="http://schemas.microsoft.com/sharepoint/v3" xmlns:ns2="301471c4-f1df-40a0-a35d-cd4b620cc846" xmlns:ns3="993ae820-dc91-4153-84ef-2e299ded01b6" targetNamespace="http://schemas.microsoft.com/office/2006/metadata/properties" ma:root="true" ma:fieldsID="106a2f8d58a4149bd06bcb6a16f6b216" ns1:_="" ns2:_="" ns3:_="">
    <xsd:import namespace="http://schemas.microsoft.com/sharepoint/v3"/>
    <xsd:import namespace="301471c4-f1df-40a0-a35d-cd4b620cc846"/>
    <xsd:import namespace="993ae820-dc91-4153-84ef-2e299ded0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e820-dc91-4153-84ef-2e299ded0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E985A3-FEB7-4307-ADDD-C557466B1103}"/>
</file>

<file path=customXml/itemProps2.xml><?xml version="1.0" encoding="utf-8"?>
<ds:datastoreItem xmlns:ds="http://schemas.openxmlformats.org/officeDocument/2006/customXml" ds:itemID="{279A7764-DE70-4B61-842B-571796F77D4B}"/>
</file>

<file path=customXml/itemProps3.xml><?xml version="1.0" encoding="utf-8"?>
<ds:datastoreItem xmlns:ds="http://schemas.openxmlformats.org/officeDocument/2006/customXml" ds:itemID="{AE66A267-85B9-4F18-886F-42DD67783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Desktop Export Tips</vt:lpstr>
      <vt:lpstr>APSEC US SF 2020 Detailed P&amp;L</vt:lpstr>
      <vt:lpstr>APSEC US SF 2020 Def Rev</vt:lpstr>
      <vt:lpstr>'APSEC US SF 2020 Def Rev'!Print_Titles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2020-11-20T23:00:14Z</dcterms:created>
  <dcterms:modified xsi:type="dcterms:W3CDTF">2020-11-20T23:12:58Z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